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2030" windowHeight="7290" activeTab="0"/>
  </bookViews>
  <sheets>
    <sheet name="1er trim." sheetId="1" r:id="rId1"/>
    <sheet name="ÉF 1er trim." sheetId="2" r:id="rId2"/>
    <sheet name="2e trim." sheetId="3" r:id="rId3"/>
    <sheet name="ÉF 2e trim." sheetId="4" r:id="rId4"/>
    <sheet name="3e trim." sheetId="5" r:id="rId5"/>
    <sheet name="ÉF 3e trim." sheetId="6" r:id="rId6"/>
    <sheet name="4e trim." sheetId="7" r:id="rId7"/>
    <sheet name="ÉF 4e trim." sheetId="8" r:id="rId8"/>
    <sheet name="ÉF cumule" sheetId="9" r:id="rId9"/>
  </sheets>
  <definedNames>
    <definedName name="_Regression_Int" localSheetId="0" hidden="1">1</definedName>
    <definedName name="_Regression_Int" localSheetId="2" hidden="1">1</definedName>
    <definedName name="_Regression_Int" localSheetId="4" hidden="1">1</definedName>
    <definedName name="_Regression_Int" localSheetId="6" hidden="1">1</definedName>
    <definedName name="Impres_titres_MI" localSheetId="2">'2e trim.'!$1:$6</definedName>
    <definedName name="Impres_titres_MI" localSheetId="4">'3e trim.'!$1:$6</definedName>
    <definedName name="Impres_titres_MI" localSheetId="6">'4e trim.'!$1:$6</definedName>
    <definedName name="Impres_titres_MI">'1er trim.'!$1:$6</definedName>
    <definedName name="_xlnm.Print_Titles" localSheetId="0">'1er trim.'!$1:$6</definedName>
    <definedName name="_xlnm.Print_Titles" localSheetId="2">'2e trim.'!$1:$6</definedName>
    <definedName name="_xlnm.Print_Titles" localSheetId="4">'3e trim.'!$1:$6</definedName>
    <definedName name="_xlnm.Print_Titles" localSheetId="6">'4e trim.'!$1:$6</definedName>
    <definedName name="_xlnm.Print_Area" localSheetId="0">'1er trim.'!$A$1:$AN$204</definedName>
    <definedName name="_xlnm.Print_Area" localSheetId="2">'2e trim.'!$A$1:$AN$204</definedName>
    <definedName name="_xlnm.Print_Area" localSheetId="4">'3e trim.'!$A$1:$AN$204</definedName>
    <definedName name="_xlnm.Print_Area" localSheetId="6">'4e trim.'!$A$1:$AN$204</definedName>
    <definedName name="Zone_impres_MI" localSheetId="2">'2e trim.'!$B$8:$AL$204</definedName>
    <definedName name="Zone_impres_MI" localSheetId="4">'3e trim.'!$B$8:$AL$204</definedName>
    <definedName name="Zone_impres_MI" localSheetId="6">'4e trim.'!$B$8:$AL$204</definedName>
    <definedName name="Zone_impres_MI">'1er trim.'!$B$8:$AL$204</definedName>
  </definedNames>
  <calcPr fullCalcOnLoad="1"/>
</workbook>
</file>

<file path=xl/comments2.xml><?xml version="1.0" encoding="utf-8"?>
<comments xmlns="http://schemas.openxmlformats.org/spreadsheetml/2006/main">
  <authors>
    <author>SADC Amiante - Projets</author>
  </authors>
  <commentList>
    <comment ref="C90" authorId="0">
      <text>
        <r>
          <rPr>
            <b/>
            <sz val="9"/>
            <rFont val="Tahoma"/>
            <family val="0"/>
          </rPr>
          <t xml:space="preserve">Inscrir le solde du prêt
</t>
        </r>
      </text>
    </comment>
  </commentList>
</comments>
</file>

<file path=xl/sharedStrings.xml><?xml version="1.0" encoding="utf-8"?>
<sst xmlns="http://schemas.openxmlformats.org/spreadsheetml/2006/main" count="699" uniqueCount="131">
  <si>
    <t>Solde Début</t>
  </si>
  <si>
    <t>Solde Fin</t>
  </si>
  <si>
    <t>Description</t>
  </si>
  <si>
    <t>DATE</t>
  </si>
  <si>
    <t>DIFFERENCE</t>
  </si>
  <si>
    <t>DT</t>
  </si>
  <si>
    <t>CT</t>
  </si>
  <si>
    <t xml:space="preserve"> </t>
  </si>
  <si>
    <t>Intérêts</t>
  </si>
  <si>
    <t>Assurance</t>
  </si>
  <si>
    <t>Salaire</t>
  </si>
  <si>
    <t>Encaisse</t>
  </si>
  <si>
    <t>Sommaires opérations</t>
  </si>
  <si>
    <t>Mars</t>
  </si>
  <si>
    <t>Avril</t>
  </si>
  <si>
    <t>TPS à recevoir</t>
  </si>
  <si>
    <t>TVQ à recevoir</t>
  </si>
  <si>
    <t>Taxes mun. Scol.</t>
  </si>
  <si>
    <t>Honoraire profess.</t>
  </si>
  <si>
    <t>Frais de bureau</t>
  </si>
  <si>
    <t>Achats</t>
  </si>
  <si>
    <t>État des résultats</t>
  </si>
  <si>
    <t>Ventes</t>
  </si>
  <si>
    <t>Charges d'exploitation</t>
  </si>
  <si>
    <t>Total des charges</t>
  </si>
  <si>
    <t>État des bénéfices non réparti</t>
  </si>
  <si>
    <t>Bénéfice non répartis au début</t>
  </si>
  <si>
    <t>Bénéfice net</t>
  </si>
  <si>
    <t>Dividende</t>
  </si>
  <si>
    <t>Bénéfice non répartis à la fin</t>
  </si>
  <si>
    <t>Bilan</t>
  </si>
  <si>
    <t>Actif court terme</t>
  </si>
  <si>
    <t>Total de l'actif court terme</t>
  </si>
  <si>
    <t>Actif long terme</t>
  </si>
  <si>
    <t>Total de l'actif long terme</t>
  </si>
  <si>
    <t>Total de l'actif</t>
  </si>
  <si>
    <t>Passif court terme</t>
  </si>
  <si>
    <t>Effet à payer</t>
  </si>
  <si>
    <t>TPS à payer</t>
  </si>
  <si>
    <t>TVQ à payer</t>
  </si>
  <si>
    <t>Total du passif court terme</t>
  </si>
  <si>
    <t>Passif long terme</t>
  </si>
  <si>
    <t>Emprunt à payer</t>
  </si>
  <si>
    <t>Toatl du passif long terme</t>
  </si>
  <si>
    <t>Capitaux propres</t>
  </si>
  <si>
    <t>Bénéfices non répartis</t>
  </si>
  <si>
    <t>Total des capitaux propres</t>
  </si>
  <si>
    <t>Total du passif et des capitaux propres</t>
  </si>
  <si>
    <t xml:space="preserve">Loyer </t>
  </si>
  <si>
    <t>Charges sociales</t>
  </si>
  <si>
    <t xml:space="preserve">Frais de livraison </t>
  </si>
  <si>
    <t xml:space="preserve">Assurance </t>
  </si>
  <si>
    <t>Stock au dédut</t>
  </si>
  <si>
    <t>Transport sur achats</t>
  </si>
  <si>
    <t>Rendus et rabais sur achats</t>
  </si>
  <si>
    <t>Stock à la fin</t>
  </si>
  <si>
    <t>Bénéfice brut</t>
  </si>
  <si>
    <t>Total du coût des marchandises vendues</t>
  </si>
  <si>
    <t>Coût des marchandises vendues</t>
  </si>
  <si>
    <t>Loyer</t>
  </si>
  <si>
    <t>Frais de livraison</t>
  </si>
  <si>
    <t>Stocks</t>
  </si>
  <si>
    <t>Entretien et réparation</t>
  </si>
  <si>
    <t>Équipements</t>
  </si>
  <si>
    <t>DAS (Charges sociales)</t>
  </si>
  <si>
    <t>Avance à l'actionnaire</t>
  </si>
  <si>
    <t>Revenus (Ventes)</t>
  </si>
  <si>
    <t>Rendus &amp; rabais sur achats</t>
  </si>
  <si>
    <t>Divers revenus</t>
  </si>
  <si>
    <t>Diverses charges</t>
  </si>
  <si>
    <t>Frais bancaire</t>
  </si>
  <si>
    <t>Remboursements de prêts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</si>
  <si>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</si>
  <si>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</si>
  <si>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</si>
  <si>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</si>
  <si>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</si>
  <si>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</si>
  <si>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</si>
  <si>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</si>
  <si>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Solde</t>
  </si>
  <si>
    <t>Salaires</t>
  </si>
  <si>
    <t>Produits</t>
  </si>
  <si>
    <t>Total des produits</t>
  </si>
  <si>
    <t xml:space="preserve">Entretien et réparation </t>
  </si>
  <si>
    <t>Taxes municipales &amp; scolaires</t>
  </si>
  <si>
    <t>Honoraires professionnels</t>
  </si>
  <si>
    <t xml:space="preserve">Diverses charges </t>
  </si>
  <si>
    <t>Impôts</t>
  </si>
  <si>
    <t>Février</t>
  </si>
  <si>
    <t>Immo. 1</t>
  </si>
  <si>
    <t>Amortissement cumulé - Immo. 1</t>
  </si>
  <si>
    <t>Immo. 2</t>
  </si>
  <si>
    <t>Amortissement cumulé - Immo. 2</t>
  </si>
  <si>
    <t>Télécommunication</t>
  </si>
  <si>
    <t>Frais de représentation</t>
  </si>
  <si>
    <t>Frais matériel roulant et carburant</t>
  </si>
  <si>
    <t>Permis et cotisation</t>
  </si>
  <si>
    <t>Frais de nettoyage</t>
  </si>
  <si>
    <t>Publicité et communication</t>
  </si>
  <si>
    <t xml:space="preserve">Capital actions </t>
  </si>
  <si>
    <t>Impôt à payer</t>
  </si>
  <si>
    <t>Autres actifs long terme</t>
  </si>
  <si>
    <t>Autres actifs court terme</t>
  </si>
  <si>
    <t>Autres passifs court terme</t>
  </si>
  <si>
    <t>Autres passifs long terme</t>
  </si>
  <si>
    <t>Énergie (chauffage, électricité)</t>
  </si>
  <si>
    <t>Énergie (chauffage, élec tricité)</t>
  </si>
  <si>
    <t xml:space="preserve">Autres passifs court terme </t>
  </si>
  <si>
    <t>Autres actifs à court terme</t>
  </si>
  <si>
    <t xml:space="preserve">Autres passifs long terme </t>
  </si>
  <si>
    <t>Avance à l’actionnaire</t>
  </si>
  <si>
    <t>Autres passifs long temre</t>
  </si>
  <si>
    <t>Comptes à recevoir</t>
  </si>
  <si>
    <t>Impôts à payer</t>
  </si>
  <si>
    <t>Autres actifs long temre</t>
  </si>
  <si>
    <t>Capital actions</t>
  </si>
  <si>
    <t>Du 1 janvier 2018</t>
  </si>
  <si>
    <t>Au 31 mars 2018</t>
  </si>
  <si>
    <t>Pour l'exercice terminé le 31 mars 2018</t>
  </si>
  <si>
    <t>Du 1 avril 2018</t>
  </si>
  <si>
    <t>Au 30 juin 2018</t>
  </si>
  <si>
    <t>Mai</t>
  </si>
  <si>
    <t>Pour l'exercice terminé le 30 juin 2018</t>
  </si>
  <si>
    <t>Du 1 juillet 2018</t>
  </si>
  <si>
    <t>Au 30 septembre 2018</t>
  </si>
  <si>
    <t>Pour l'exercice terminé le 30 septembre 2018</t>
  </si>
  <si>
    <t>Du 1 octobre 2018</t>
  </si>
  <si>
    <t>Au 31 décembre 2018</t>
  </si>
  <si>
    <t>Pour l'exercice terminé le 31 décembre 2018</t>
  </si>
  <si>
    <t>ABC inc.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</si>
</sst>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_)"/>
    <numFmt numFmtId="165" formatCode="#,##0_);\(#,##0\)"/>
    <numFmt numFmtId="166" formatCode="#,##0.00_);\(#,##0.00\)"/>
    <numFmt numFmtId="167" formatCode="_ * #,##0.00_)\ [$€-1]_ ;_ * \(#,##0.00\)\ [$€-1]_ ;_ * &quot;-&quot;??_)\ [$€-1]_ "/>
    <numFmt numFmtId="168" formatCode="_-&quot;XDR&quot;* #,##0.00_-;\-&quot;XDR&quot;* #,##0.00_-;_-&quot;XDR&quot;* &quot;-&quot;??_-;_-@_-"/>
    <numFmt numFmtId="169" formatCode="_ * #,##0_ \ [$$-C0C]_ ;_ * \-#,##0\ \ [$$-C0C]_ ;_ * &quot;-&quot;??_ \ [$$-C0C]_ ;_ @_ "/>
    <numFmt numFmtId="170" formatCode="_-* #,##0_-;\-* #,##0_-;_-* &quot;-&quot;??_-;_-@_-"/>
    <numFmt numFmtId="171" formatCode="_-* #,##0.00_-;\-* #,##0.00_-;_-* &quot;-&quot;??_-;_-@_-"/>
    <numFmt numFmtId="172" formatCode="_ * #,##0_)\ [$$-C0C]_ ;_ * \(#,##0\)\ [$$-C0C]_ ;_ * &quot;-&quot;??_)\ [$$-C0C]_ ;_ @_ "/>
    <numFmt numFmtId="173" formatCode="_ * #,##0.00_ \ [$$-C0C]_ ;_ * \-#,##0.00\ \ [$$-C0C]_ ;_ * &quot;-&quot;??_ \ [$$-C0C]_ ;_ @_ 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2"/>
    </font>
    <font>
      <sz val="11"/>
      <name val="Arial"/>
      <family val="2"/>
    </font>
    <font>
      <b/>
      <sz val="9"/>
      <name val="Tahoma"/>
      <family val="0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10"/>
      <name val="Helv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6"/>
      <color indexed="8"/>
      <name val="Century"/>
      <family val="1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rgb="FFFF0000"/>
      <name val="Helv"/>
      <family val="0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sz val="16"/>
      <color rgb="FF000000"/>
      <name val="Century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/>
      <right/>
      <top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67" fontId="4" fillId="0" borderId="0" applyFon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3">
    <xf numFmtId="0" fontId="0" fillId="0" borderId="0" xfId="0" applyAlignment="1">
      <alignment/>
    </xf>
    <xf numFmtId="43" fontId="0" fillId="0" borderId="0" xfId="46" applyFont="1" applyAlignment="1">
      <alignment horizontal="center"/>
    </xf>
    <xf numFmtId="44" fontId="0" fillId="0" borderId="0" xfId="49" applyFont="1" applyAlignment="1">
      <alignment/>
    </xf>
    <xf numFmtId="43" fontId="0" fillId="0" borderId="0" xfId="46" applyFont="1" applyAlignment="1">
      <alignment/>
    </xf>
    <xf numFmtId="43" fontId="0" fillId="0" borderId="10" xfId="46" applyFont="1" applyBorder="1" applyAlignment="1">
      <alignment/>
    </xf>
    <xf numFmtId="43" fontId="0" fillId="0" borderId="0" xfId="46" applyFont="1" applyBorder="1" applyAlignment="1">
      <alignment/>
    </xf>
    <xf numFmtId="44" fontId="2" fillId="0" borderId="11" xfId="49" applyFont="1" applyBorder="1" applyAlignment="1" applyProtection="1">
      <alignment/>
      <protection/>
    </xf>
    <xf numFmtId="44" fontId="2" fillId="33" borderId="0" xfId="49" applyFont="1" applyFill="1" applyBorder="1" applyAlignment="1" applyProtection="1">
      <alignment/>
      <protection/>
    </xf>
    <xf numFmtId="43" fontId="2" fillId="0" borderId="0" xfId="46" applyFont="1" applyAlignment="1">
      <alignment/>
    </xf>
    <xf numFmtId="43" fontId="3" fillId="33" borderId="11" xfId="46" applyFont="1" applyFill="1" applyBorder="1" applyAlignment="1" applyProtection="1">
      <alignment horizontal="left"/>
      <protection/>
    </xf>
    <xf numFmtId="43" fontId="3" fillId="0" borderId="11" xfId="46" applyFont="1" applyBorder="1" applyAlignment="1">
      <alignment/>
    </xf>
    <xf numFmtId="43" fontId="2" fillId="0" borderId="11" xfId="46" applyFont="1" applyBorder="1" applyAlignment="1">
      <alignment/>
    </xf>
    <xf numFmtId="43" fontId="2" fillId="0" borderId="11" xfId="46" applyFont="1" applyFill="1" applyBorder="1" applyAlignment="1">
      <alignment/>
    </xf>
    <xf numFmtId="43" fontId="3" fillId="0" borderId="12" xfId="46" applyFont="1" applyBorder="1" applyAlignment="1" applyProtection="1">
      <alignment horizontal="left"/>
      <protection/>
    </xf>
    <xf numFmtId="43" fontId="3" fillId="0" borderId="13" xfId="46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5" xfId="46" applyFont="1" applyBorder="1" applyAlignment="1" applyProtection="1">
      <alignment horizontal="left"/>
      <protection/>
    </xf>
    <xf numFmtId="43" fontId="3" fillId="0" borderId="16" xfId="46" applyFont="1" applyBorder="1" applyAlignment="1">
      <alignment/>
    </xf>
    <xf numFmtId="43" fontId="3" fillId="0" borderId="0" xfId="46" applyFont="1" applyBorder="1" applyAlignment="1">
      <alignment/>
    </xf>
    <xf numFmtId="43" fontId="2" fillId="0" borderId="17" xfId="46" applyFont="1" applyBorder="1" applyAlignment="1">
      <alignment horizontal="left"/>
    </xf>
    <xf numFmtId="43" fontId="3" fillId="0" borderId="18" xfId="46" applyFont="1" applyBorder="1" applyAlignment="1" applyProtection="1">
      <alignment horizontal="left"/>
      <protection/>
    </xf>
    <xf numFmtId="43" fontId="3" fillId="0" borderId="18" xfId="46" applyFont="1" applyBorder="1" applyAlignment="1" applyProtection="1">
      <alignment horizontal="center"/>
      <protection/>
    </xf>
    <xf numFmtId="43" fontId="2" fillId="0" borderId="0" xfId="46" applyFont="1" applyAlignment="1" applyProtection="1">
      <alignment horizontal="left"/>
      <protection/>
    </xf>
    <xf numFmtId="43" fontId="2" fillId="0" borderId="16" xfId="46" applyFont="1" applyBorder="1" applyAlignment="1">
      <alignment/>
    </xf>
    <xf numFmtId="43" fontId="2" fillId="0" borderId="0" xfId="46" applyFont="1" applyBorder="1" applyAlignment="1">
      <alignment/>
    </xf>
    <xf numFmtId="43" fontId="2" fillId="0" borderId="18" xfId="46" applyFont="1" applyBorder="1" applyAlignment="1" applyProtection="1">
      <alignment horizontal="left"/>
      <protection/>
    </xf>
    <xf numFmtId="43" fontId="2" fillId="0" borderId="19" xfId="46" applyFont="1" applyBorder="1" applyAlignment="1" applyProtection="1">
      <alignment/>
      <protection/>
    </xf>
    <xf numFmtId="43" fontId="2" fillId="0" borderId="0" xfId="46" applyFont="1" applyAlignment="1" applyProtection="1">
      <alignment/>
      <protection/>
    </xf>
    <xf numFmtId="43" fontId="2" fillId="0" borderId="15" xfId="46" applyFont="1" applyBorder="1" applyAlignment="1">
      <alignment horizontal="left"/>
    </xf>
    <xf numFmtId="43" fontId="2" fillId="0" borderId="0" xfId="46" applyFont="1" applyBorder="1" applyAlignment="1" applyProtection="1">
      <alignment/>
      <protection/>
    </xf>
    <xf numFmtId="43" fontId="2" fillId="0" borderId="20" xfId="46" applyFont="1" applyFill="1" applyBorder="1" applyAlignment="1" applyProtection="1">
      <alignment/>
      <protection/>
    </xf>
    <xf numFmtId="43" fontId="2" fillId="0" borderId="16" xfId="46" applyFont="1" applyFill="1" applyBorder="1" applyAlignment="1" applyProtection="1">
      <alignment/>
      <protection/>
    </xf>
    <xf numFmtId="43" fontId="2" fillId="0" borderId="15" xfId="46" applyFont="1" applyBorder="1" applyAlignment="1" applyProtection="1">
      <alignment horizontal="left"/>
      <protection/>
    </xf>
    <xf numFmtId="43" fontId="3" fillId="0" borderId="15" xfId="46" applyFont="1" applyBorder="1" applyAlignment="1">
      <alignment horizontal="left"/>
    </xf>
    <xf numFmtId="43" fontId="2" fillId="0" borderId="0" xfId="46" applyFont="1" applyFill="1" applyAlignment="1">
      <alignment/>
    </xf>
    <xf numFmtId="43" fontId="2" fillId="0" borderId="15" xfId="46" applyFont="1" applyFill="1" applyBorder="1" applyAlignment="1">
      <alignment horizontal="left"/>
    </xf>
    <xf numFmtId="43" fontId="2" fillId="0" borderId="16" xfId="46" applyFont="1" applyFill="1" applyBorder="1" applyAlignment="1">
      <alignment/>
    </xf>
    <xf numFmtId="43" fontId="2" fillId="0" borderId="0" xfId="46" applyFont="1" applyFill="1" applyBorder="1" applyAlignment="1" applyProtection="1">
      <alignment/>
      <protection/>
    </xf>
    <xf numFmtId="43" fontId="2" fillId="0" borderId="0" xfId="46" applyFont="1" applyFill="1" applyAlignment="1" applyProtection="1">
      <alignment/>
      <protection/>
    </xf>
    <xf numFmtId="43" fontId="43" fillId="0" borderId="16" xfId="46" applyFont="1" applyBorder="1" applyAlignment="1">
      <alignment/>
    </xf>
    <xf numFmtId="43" fontId="2" fillId="0" borderId="21" xfId="46" applyFont="1" applyBorder="1" applyAlignment="1">
      <alignment/>
    </xf>
    <xf numFmtId="43" fontId="2" fillId="0" borderId="0" xfId="46" applyFont="1" applyAlignment="1">
      <alignment horizontal="left"/>
    </xf>
    <xf numFmtId="43" fontId="2" fillId="0" borderId="10" xfId="46" applyFont="1" applyBorder="1" applyAlignment="1">
      <alignment/>
    </xf>
    <xf numFmtId="43" fontId="2" fillId="0" borderId="22" xfId="46" applyFont="1" applyFill="1" applyBorder="1" applyAlignment="1">
      <alignment horizontal="left"/>
    </xf>
    <xf numFmtId="43" fontId="2" fillId="0" borderId="23" xfId="46" applyFont="1" applyBorder="1" applyAlignment="1">
      <alignment/>
    </xf>
    <xf numFmtId="43" fontId="2" fillId="0" borderId="10" xfId="46" applyFont="1" applyBorder="1" applyAlignment="1" applyProtection="1">
      <alignment/>
      <protection/>
    </xf>
    <xf numFmtId="43" fontId="2" fillId="0" borderId="24" xfId="46" applyFont="1" applyFill="1" applyBorder="1" applyAlignment="1" applyProtection="1">
      <alignment/>
      <protection/>
    </xf>
    <xf numFmtId="43" fontId="2" fillId="0" borderId="23" xfId="46" applyFont="1" applyFill="1" applyBorder="1" applyAlignment="1" applyProtection="1">
      <alignment/>
      <protection/>
    </xf>
    <xf numFmtId="43" fontId="2" fillId="0" borderId="22" xfId="46" applyFont="1" applyBorder="1" applyAlignment="1">
      <alignment horizontal="left"/>
    </xf>
    <xf numFmtId="44" fontId="2" fillId="0" borderId="0" xfId="49" applyFont="1" applyFill="1" applyBorder="1" applyAlignment="1" applyProtection="1">
      <alignment/>
      <protection/>
    </xf>
    <xf numFmtId="43" fontId="3" fillId="0" borderId="11" xfId="46" applyFont="1" applyFill="1" applyBorder="1" applyAlignment="1" applyProtection="1">
      <alignment horizontal="left"/>
      <protection/>
    </xf>
    <xf numFmtId="43" fontId="3" fillId="0" borderId="25" xfId="46" applyFont="1" applyBorder="1" applyAlignment="1" applyProtection="1">
      <alignment horizontal="center" vertical="center"/>
      <protection/>
    </xf>
    <xf numFmtId="43" fontId="2" fillId="0" borderId="26" xfId="46" applyFont="1" applyBorder="1" applyAlignment="1">
      <alignment/>
    </xf>
    <xf numFmtId="43" fontId="0" fillId="0" borderId="0" xfId="46" applyFont="1" applyFill="1" applyAlignment="1">
      <alignment/>
    </xf>
    <xf numFmtId="43" fontId="0" fillId="0" borderId="10" xfId="46" applyFont="1" applyFill="1" applyBorder="1" applyAlignment="1">
      <alignment/>
    </xf>
    <xf numFmtId="43" fontId="41" fillId="0" borderId="0" xfId="46" applyFont="1" applyAlignment="1">
      <alignment horizontal="left"/>
    </xf>
    <xf numFmtId="43" fontId="41" fillId="0" borderId="0" xfId="46" applyFont="1" applyAlignment="1">
      <alignment/>
    </xf>
    <xf numFmtId="43" fontId="44" fillId="0" borderId="0" xfId="46" applyFont="1" applyAlignment="1">
      <alignment/>
    </xf>
    <xf numFmtId="44" fontId="0" fillId="0" borderId="0" xfId="49" applyFont="1" applyFill="1" applyAlignment="1">
      <alignment/>
    </xf>
    <xf numFmtId="44" fontId="0" fillId="0" borderId="0" xfId="49" applyFont="1" applyBorder="1" applyAlignment="1">
      <alignment/>
    </xf>
    <xf numFmtId="44" fontId="41" fillId="0" borderId="0" xfId="49" applyFont="1" applyAlignment="1">
      <alignment/>
    </xf>
    <xf numFmtId="44" fontId="41" fillId="0" borderId="27" xfId="49" applyFont="1" applyBorder="1" applyAlignment="1">
      <alignment/>
    </xf>
    <xf numFmtId="43" fontId="41" fillId="0" borderId="10" xfId="46" applyFont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Fill="1" applyBorder="1" applyAlignment="1">
      <alignment/>
    </xf>
    <xf numFmtId="43" fontId="5" fillId="0" borderId="10" xfId="46" applyFont="1" applyFill="1" applyBorder="1" applyAlignment="1">
      <alignment/>
    </xf>
    <xf numFmtId="43" fontId="0" fillId="0" borderId="0" xfId="46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NumberFormat="1" applyFont="1" applyAlignment="1">
      <alignment horizontal="justify"/>
    </xf>
    <xf numFmtId="43" fontId="0" fillId="0" borderId="0" xfId="46" applyFont="1" applyAlignment="1">
      <alignment/>
    </xf>
    <xf numFmtId="43" fontId="5" fillId="0" borderId="0" xfId="46" applyFont="1" applyFill="1" applyAlignment="1">
      <alignment/>
    </xf>
    <xf numFmtId="43" fontId="3" fillId="6" borderId="28" xfId="46" applyFont="1" applyFill="1" applyBorder="1" applyAlignment="1" applyProtection="1">
      <alignment horizontal="center" wrapText="1"/>
      <protection/>
    </xf>
    <xf numFmtId="43" fontId="3" fillId="6" borderId="20" xfId="46" applyFont="1" applyFill="1" applyBorder="1" applyAlignment="1" applyProtection="1">
      <alignment horizontal="center" wrapText="1"/>
      <protection/>
    </xf>
    <xf numFmtId="43" fontId="3" fillId="6" borderId="19" xfId="46" applyFont="1" applyFill="1" applyBorder="1" applyAlignment="1" applyProtection="1">
      <alignment horizontal="center" wrapText="1"/>
      <protection/>
    </xf>
    <xf numFmtId="43" fontId="3" fillId="6" borderId="28" xfId="46" applyFont="1" applyFill="1" applyBorder="1" applyAlignment="1" applyProtection="1">
      <alignment horizontal="center" vertical="center" wrapText="1"/>
      <protection/>
    </xf>
    <xf numFmtId="43" fontId="3" fillId="6" borderId="20" xfId="46" applyFont="1" applyFill="1" applyBorder="1" applyAlignment="1" applyProtection="1">
      <alignment horizontal="center" vertical="center" wrapText="1"/>
      <protection/>
    </xf>
    <xf numFmtId="43" fontId="3" fillId="6" borderId="19" xfId="46" applyFont="1" applyFill="1" applyBorder="1" applyAlignment="1" applyProtection="1">
      <alignment horizontal="center" vertical="center" wrapText="1"/>
      <protection/>
    </xf>
    <xf numFmtId="43" fontId="3" fillId="6" borderId="12" xfId="46" applyFont="1" applyFill="1" applyBorder="1" applyAlignment="1" applyProtection="1">
      <alignment horizontal="center" vertical="center" wrapText="1"/>
      <protection/>
    </xf>
    <xf numFmtId="43" fontId="3" fillId="6" borderId="13" xfId="46" applyFont="1" applyFill="1" applyBorder="1" applyAlignment="1" applyProtection="1">
      <alignment horizontal="center" vertical="center" wrapText="1"/>
      <protection/>
    </xf>
    <xf numFmtId="43" fontId="3" fillId="6" borderId="15" xfId="46" applyFont="1" applyFill="1" applyBorder="1" applyAlignment="1" applyProtection="1">
      <alignment horizontal="center" vertical="center" wrapText="1"/>
      <protection/>
    </xf>
    <xf numFmtId="43" fontId="3" fillId="6" borderId="16" xfId="46" applyFont="1" applyFill="1" applyBorder="1" applyAlignment="1" applyProtection="1">
      <alignment horizontal="center" vertical="center" wrapText="1"/>
      <protection/>
    </xf>
    <xf numFmtId="43" fontId="3" fillId="6" borderId="17" xfId="46" applyFont="1" applyFill="1" applyBorder="1" applyAlignment="1" applyProtection="1">
      <alignment horizontal="center" vertical="center" wrapText="1"/>
      <protection/>
    </xf>
    <xf numFmtId="43" fontId="3" fillId="6" borderId="18" xfId="46" applyFont="1" applyFill="1" applyBorder="1" applyAlignment="1" applyProtection="1">
      <alignment horizontal="center" vertical="center" wrapText="1"/>
      <protection/>
    </xf>
    <xf numFmtId="43" fontId="44" fillId="0" borderId="0" xfId="46" applyFont="1" applyAlignment="1">
      <alignment horizontal="center"/>
    </xf>
    <xf numFmtId="43" fontId="0" fillId="0" borderId="0" xfId="46" applyFont="1" applyAlignment="1">
      <alignment horizontal="center"/>
    </xf>
    <xf numFmtId="43" fontId="0" fillId="33" borderId="0" xfId="46" applyFont="1" applyFill="1" applyAlignment="1">
      <alignment horizontal="center"/>
    </xf>
    <xf numFmtId="43" fontId="0" fillId="33" borderId="0" xfId="46" applyFont="1" applyFill="1" applyAlignment="1">
      <alignment/>
    </xf>
    <xf numFmtId="43" fontId="0" fillId="33" borderId="10" xfId="46" applyFont="1" applyFill="1" applyBorder="1" applyAlignment="1">
      <alignment/>
    </xf>
    <xf numFmtId="44" fontId="0" fillId="33" borderId="0" xfId="49" applyFont="1" applyFill="1" applyAlignment="1">
      <alignment/>
    </xf>
    <xf numFmtId="43" fontId="0" fillId="33" borderId="29" xfId="46" applyFont="1" applyFill="1" applyBorder="1" applyAlignment="1">
      <alignment/>
    </xf>
    <xf numFmtId="43" fontId="5" fillId="33" borderId="10" xfId="46" applyFont="1" applyFill="1" applyBorder="1" applyAlignment="1">
      <alignment/>
    </xf>
    <xf numFmtId="43" fontId="3" fillId="33" borderId="15" xfId="46" applyFont="1" applyFill="1" applyBorder="1" applyAlignment="1" applyProtection="1">
      <alignment horizontal="left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Milliers 2" xfId="48"/>
    <cellStyle name="Currency" xfId="49"/>
    <cellStyle name="Currency [0]" xfId="50"/>
    <cellStyle name="Monétaire 2" xfId="51"/>
    <cellStyle name="Neutre" xfId="52"/>
    <cellStyle name="Normal 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92D050"/>
  </sheetPr>
  <dimension ref="A1:AQ204"/>
  <sheetViews>
    <sheetView tabSelected="1" zoomScalePageLayoutView="0" workbookViewId="0" topLeftCell="A1">
      <pane xSplit="4" ySplit="7" topLeftCell="E8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27" sqref="B27"/>
    </sheetView>
  </sheetViews>
  <sheetFormatPr defaultColWidth="9.625" defaultRowHeight="14.25"/>
  <cols>
    <col min="1" max="1" width="6.875" style="8" bestFit="1" customWidth="1"/>
    <col min="2" max="2" width="13.00390625" style="41" customWidth="1"/>
    <col min="3" max="3" width="10.00390625" style="8" customWidth="1"/>
    <col min="4" max="4" width="11.50390625" style="8" customWidth="1"/>
    <col min="5" max="5" width="11.625" style="24" customWidth="1"/>
    <col min="6" max="6" width="10.125" style="8" bestFit="1" customWidth="1"/>
    <col min="7" max="10" width="9.875" style="8" customWidth="1"/>
    <col min="11" max="15" width="10.875" style="8" customWidth="1"/>
    <col min="16" max="17" width="9.875" style="8" customWidth="1"/>
    <col min="18" max="19" width="9.625" style="3" customWidth="1"/>
    <col min="20" max="22" width="9.875" style="8" customWidth="1"/>
    <col min="23" max="23" width="9.625" style="3" customWidth="1"/>
    <col min="24" max="24" width="9.625" style="63" customWidth="1"/>
    <col min="25" max="25" width="10.50390625" style="8" customWidth="1"/>
    <col min="26" max="26" width="11.875" style="8" customWidth="1"/>
    <col min="27" max="28" width="9.875" style="8" customWidth="1"/>
    <col min="29" max="29" width="9.875" style="34" bestFit="1" customWidth="1"/>
    <col min="30" max="32" width="9.875" style="8" customWidth="1"/>
    <col min="33" max="33" width="11.50390625" style="8" customWidth="1"/>
    <col min="34" max="36" width="9.875" style="8" customWidth="1"/>
    <col min="37" max="37" width="10.125" style="8" customWidth="1"/>
    <col min="38" max="38" width="9.875" style="8" customWidth="1"/>
    <col min="39" max="39" width="12.625" style="8" bestFit="1" customWidth="1"/>
    <col min="40" max="40" width="9.625" style="8" customWidth="1"/>
    <col min="41" max="43" width="9.625" style="3" customWidth="1"/>
    <col min="44" max="16384" width="9.625" style="8" customWidth="1"/>
  </cols>
  <sheetData>
    <row r="1" spans="2:38" ht="14.25">
      <c r="B1" s="9" t="s">
        <v>130</v>
      </c>
      <c r="C1" s="10"/>
      <c r="D1" s="10"/>
      <c r="E1" s="11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T1" s="11"/>
      <c r="U1" s="11"/>
      <c r="V1" s="11"/>
      <c r="Y1" s="11"/>
      <c r="Z1" s="11"/>
      <c r="AA1" s="11"/>
      <c r="AB1" s="11"/>
      <c r="AC1" s="12"/>
      <c r="AD1" s="11"/>
      <c r="AE1" s="11"/>
      <c r="AF1" s="11"/>
      <c r="AG1" s="11"/>
      <c r="AH1" s="11"/>
      <c r="AI1" s="11"/>
      <c r="AJ1" s="11"/>
      <c r="AK1" s="11"/>
      <c r="AL1" s="11"/>
    </row>
    <row r="2" spans="2:38" ht="14.25" customHeight="1">
      <c r="B2" s="13" t="s">
        <v>12</v>
      </c>
      <c r="C2" s="14"/>
      <c r="D2" s="15"/>
      <c r="E2" s="78" t="s">
        <v>11</v>
      </c>
      <c r="F2" s="79"/>
      <c r="G2" s="75" t="s">
        <v>15</v>
      </c>
      <c r="H2" s="75" t="s">
        <v>16</v>
      </c>
      <c r="I2" s="75" t="s">
        <v>38</v>
      </c>
      <c r="J2" s="75" t="s">
        <v>16</v>
      </c>
      <c r="K2" s="75" t="s">
        <v>66</v>
      </c>
      <c r="L2" s="75" t="s">
        <v>20</v>
      </c>
      <c r="M2" s="75" t="s">
        <v>53</v>
      </c>
      <c r="N2" s="75" t="s">
        <v>67</v>
      </c>
      <c r="O2" s="75" t="s">
        <v>59</v>
      </c>
      <c r="P2" s="75" t="s">
        <v>81</v>
      </c>
      <c r="Q2" s="75" t="s">
        <v>64</v>
      </c>
      <c r="R2" s="75" t="s">
        <v>99</v>
      </c>
      <c r="S2" s="75" t="s">
        <v>19</v>
      </c>
      <c r="T2" s="75" t="s">
        <v>62</v>
      </c>
      <c r="U2" s="75" t="s">
        <v>96</v>
      </c>
      <c r="V2" s="75" t="s">
        <v>95</v>
      </c>
      <c r="W2" s="75" t="s">
        <v>60</v>
      </c>
      <c r="X2" s="75" t="s">
        <v>98</v>
      </c>
      <c r="Y2" s="75" t="s">
        <v>106</v>
      </c>
      <c r="Z2" s="75" t="s">
        <v>94</v>
      </c>
      <c r="AA2" s="75" t="s">
        <v>9</v>
      </c>
      <c r="AB2" s="75" t="s">
        <v>17</v>
      </c>
      <c r="AC2" s="72" t="s">
        <v>71</v>
      </c>
      <c r="AD2" s="75" t="s">
        <v>63</v>
      </c>
      <c r="AE2" s="75" t="s">
        <v>18</v>
      </c>
      <c r="AF2" s="75" t="s">
        <v>97</v>
      </c>
      <c r="AG2" s="75" t="s">
        <v>65</v>
      </c>
      <c r="AH2" s="75" t="s">
        <v>8</v>
      </c>
      <c r="AI2" s="75" t="s">
        <v>70</v>
      </c>
      <c r="AJ2" s="75" t="s">
        <v>68</v>
      </c>
      <c r="AK2" s="75" t="s">
        <v>69</v>
      </c>
      <c r="AL2" s="75" t="s">
        <v>88</v>
      </c>
    </row>
    <row r="3" spans="2:38" ht="14.25" customHeight="1">
      <c r="B3" s="92" t="s">
        <v>117</v>
      </c>
      <c r="C3" s="17"/>
      <c r="D3" s="18"/>
      <c r="E3" s="80"/>
      <c r="F3" s="81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3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14.25" customHeight="1">
      <c r="B4" s="92" t="s">
        <v>118</v>
      </c>
      <c r="C4" s="17"/>
      <c r="D4" s="18"/>
      <c r="E4" s="82"/>
      <c r="F4" s="83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4"/>
      <c r="AD4" s="77"/>
      <c r="AE4" s="77"/>
      <c r="AF4" s="77"/>
      <c r="AG4" s="77"/>
      <c r="AH4" s="77"/>
      <c r="AI4" s="77"/>
      <c r="AJ4" s="77"/>
      <c r="AK4" s="77"/>
      <c r="AL4" s="77"/>
    </row>
    <row r="5" spans="2:39" ht="14.25">
      <c r="B5" s="19"/>
      <c r="C5" s="20" t="s">
        <v>7</v>
      </c>
      <c r="D5" s="51" t="s">
        <v>80</v>
      </c>
      <c r="E5" s="21" t="s">
        <v>5</v>
      </c>
      <c r="F5" s="21" t="s">
        <v>6</v>
      </c>
      <c r="G5" s="21" t="s">
        <v>5</v>
      </c>
      <c r="H5" s="21" t="s">
        <v>5</v>
      </c>
      <c r="I5" s="21" t="s">
        <v>6</v>
      </c>
      <c r="J5" s="21" t="s">
        <v>6</v>
      </c>
      <c r="K5" s="21" t="s">
        <v>6</v>
      </c>
      <c r="L5" s="21" t="s">
        <v>5</v>
      </c>
      <c r="M5" s="21" t="s">
        <v>5</v>
      </c>
      <c r="N5" s="21" t="s">
        <v>6</v>
      </c>
      <c r="O5" s="21" t="s">
        <v>5</v>
      </c>
      <c r="P5" s="21" t="s">
        <v>5</v>
      </c>
      <c r="Q5" s="21" t="s">
        <v>5</v>
      </c>
      <c r="R5" s="21" t="s">
        <v>5</v>
      </c>
      <c r="S5" s="21" t="s">
        <v>5</v>
      </c>
      <c r="T5" s="21" t="s">
        <v>5</v>
      </c>
      <c r="U5" s="21" t="s">
        <v>5</v>
      </c>
      <c r="V5" s="21" t="s">
        <v>5</v>
      </c>
      <c r="W5" s="21" t="s">
        <v>5</v>
      </c>
      <c r="X5" s="21"/>
      <c r="Y5" s="21" t="s">
        <v>5</v>
      </c>
      <c r="Z5" s="21" t="s">
        <v>5</v>
      </c>
      <c r="AA5" s="21" t="s">
        <v>5</v>
      </c>
      <c r="AB5" s="21" t="s">
        <v>5</v>
      </c>
      <c r="AC5" s="21" t="s">
        <v>5</v>
      </c>
      <c r="AD5" s="21" t="s">
        <v>5</v>
      </c>
      <c r="AE5" s="21" t="s">
        <v>5</v>
      </c>
      <c r="AF5" s="21" t="s">
        <v>5</v>
      </c>
      <c r="AG5" s="21" t="s">
        <v>5</v>
      </c>
      <c r="AH5" s="21" t="s">
        <v>5</v>
      </c>
      <c r="AI5" s="21" t="s">
        <v>5</v>
      </c>
      <c r="AJ5" s="21" t="s">
        <v>6</v>
      </c>
      <c r="AK5" s="21" t="s">
        <v>5</v>
      </c>
      <c r="AL5" s="21" t="s">
        <v>5</v>
      </c>
      <c r="AM5" s="22" t="s">
        <v>4</v>
      </c>
    </row>
    <row r="6" spans="1:38" ht="14.25">
      <c r="A6" s="16" t="s">
        <v>3</v>
      </c>
      <c r="B6" s="16" t="s">
        <v>2</v>
      </c>
      <c r="C6" s="23"/>
      <c r="D6" s="5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2:39" ht="14.25">
      <c r="B7" s="19"/>
      <c r="C7" s="25" t="s">
        <v>1</v>
      </c>
      <c r="D7" s="6">
        <f>D9+E7-F7</f>
        <v>30363.6</v>
      </c>
      <c r="E7" s="26">
        <f aca="true" t="shared" si="0" ref="E7:AL7">SUM(E9:E204)</f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>SUM(I9:I204)</f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>
        <f t="shared" si="0"/>
        <v>0</v>
      </c>
      <c r="S7" s="26">
        <f t="shared" si="0"/>
        <v>0</v>
      </c>
      <c r="T7" s="26">
        <f t="shared" si="0"/>
        <v>0</v>
      </c>
      <c r="U7" s="26">
        <f>SUM(U9:U204)</f>
        <v>0</v>
      </c>
      <c r="V7" s="26">
        <f t="shared" si="0"/>
        <v>0</v>
      </c>
      <c r="W7" s="26">
        <f t="shared" si="0"/>
        <v>0</v>
      </c>
      <c r="X7" s="26"/>
      <c r="Y7" s="26">
        <f t="shared" si="0"/>
        <v>0</v>
      </c>
      <c r="Z7" s="26">
        <f>SUM(Z9:Z204)</f>
        <v>0</v>
      </c>
      <c r="AA7" s="26">
        <f t="shared" si="0"/>
        <v>0</v>
      </c>
      <c r="AB7" s="26">
        <f t="shared" si="0"/>
        <v>0</v>
      </c>
      <c r="AC7" s="26">
        <f t="shared" si="0"/>
        <v>0</v>
      </c>
      <c r="AD7" s="26">
        <f t="shared" si="0"/>
        <v>0</v>
      </c>
      <c r="AE7" s="26">
        <f t="shared" si="0"/>
        <v>0</v>
      </c>
      <c r="AF7" s="26">
        <f>SUM(AF9:AF204)</f>
        <v>0</v>
      </c>
      <c r="AG7" s="26">
        <f t="shared" si="0"/>
        <v>0</v>
      </c>
      <c r="AH7" s="26">
        <f t="shared" si="0"/>
        <v>0</v>
      </c>
      <c r="AI7" s="26">
        <f t="shared" si="0"/>
        <v>0</v>
      </c>
      <c r="AJ7" s="26">
        <f t="shared" si="0"/>
        <v>0</v>
      </c>
      <c r="AK7" s="26">
        <f t="shared" si="0"/>
        <v>0</v>
      </c>
      <c r="AL7" s="26">
        <f t="shared" si="0"/>
        <v>0</v>
      </c>
      <c r="AM7" s="27">
        <f>E7-F7+G7+H7-K7+L7+M7-N7+O7+P7+Q7+R7+S7+T7+U7+V7+W7+Y7+AA7+AB7+Z7+AC7+AD7+AE7+AF7+AG7+AH7+AI7-AJ7+AK7+AL7+X7-I7-J7</f>
        <v>0</v>
      </c>
    </row>
    <row r="8" spans="2:40" ht="14.25">
      <c r="B8" s="28"/>
      <c r="C8" s="23"/>
      <c r="D8" s="29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27">
        <f aca="true" t="shared" si="1" ref="AM8:AM71">E8-F8+G8+H8-K8+L8+M8-N8+O8+P8+Q8+R8+S8+T8+U8+V8+W8+Y8+AA8+AB8+Z8+AC8+AD8+AE8+AF8+AG8+AH8+AI8-AJ8+AK8+AL8+X8-I8-J8</f>
        <v>0</v>
      </c>
      <c r="AN8" s="27"/>
    </row>
    <row r="9" spans="2:40" ht="14.25">
      <c r="B9" s="32" t="s">
        <v>0</v>
      </c>
      <c r="C9" s="23"/>
      <c r="D9" s="7">
        <v>30363.6</v>
      </c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27">
        <f t="shared" si="1"/>
        <v>0</v>
      </c>
      <c r="AN9" s="27"/>
    </row>
    <row r="10" spans="2:40" ht="14.25">
      <c r="B10" s="33" t="s">
        <v>79</v>
      </c>
      <c r="C10" s="23"/>
      <c r="D10" s="29">
        <f>D9+E10-F10</f>
        <v>30363.6</v>
      </c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27">
        <f t="shared" si="1"/>
        <v>0</v>
      </c>
      <c r="AN10" s="27"/>
    </row>
    <row r="11" spans="2:40" ht="14.25">
      <c r="B11" s="33"/>
      <c r="C11" s="23"/>
      <c r="D11" s="29">
        <f>D10+E11-F11</f>
        <v>30363.6</v>
      </c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27">
        <f t="shared" si="1"/>
        <v>0</v>
      </c>
      <c r="AN11" s="27"/>
    </row>
    <row r="12" spans="2:40" ht="14.25">
      <c r="B12" s="33"/>
      <c r="C12" s="23"/>
      <c r="D12" s="29">
        <f>D10+E12-F12</f>
        <v>30363.6</v>
      </c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27">
        <f t="shared" si="1"/>
        <v>0</v>
      </c>
      <c r="AN12" s="27"/>
    </row>
    <row r="13" spans="2:40" s="34" customFormat="1" ht="12.75">
      <c r="B13" s="35"/>
      <c r="C13" s="36"/>
      <c r="D13" s="37">
        <f>D10+E13-F13</f>
        <v>30363.6</v>
      </c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27">
        <f t="shared" si="1"/>
        <v>0</v>
      </c>
      <c r="AN13" s="38"/>
    </row>
    <row r="14" spans="2:40" ht="14.25">
      <c r="B14" s="32"/>
      <c r="C14" s="23"/>
      <c r="D14" s="29">
        <f aca="true" t="shared" si="2" ref="D14:D98">D13+E14-F14</f>
        <v>30363.6</v>
      </c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27">
        <f t="shared" si="1"/>
        <v>0</v>
      </c>
      <c r="AN14" s="27"/>
    </row>
    <row r="15" spans="2:40" ht="14.25">
      <c r="B15" s="28"/>
      <c r="C15" s="23"/>
      <c r="D15" s="29">
        <f t="shared" si="2"/>
        <v>30363.6</v>
      </c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27">
        <f t="shared" si="1"/>
        <v>0</v>
      </c>
      <c r="AN15" s="27"/>
    </row>
    <row r="16" spans="2:40" ht="14.25">
      <c r="B16" s="35"/>
      <c r="C16" s="23"/>
      <c r="D16" s="29">
        <f t="shared" si="2"/>
        <v>30363.6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27">
        <f t="shared" si="1"/>
        <v>0</v>
      </c>
      <c r="AN16" s="27"/>
    </row>
    <row r="17" spans="2:40" ht="14.25">
      <c r="B17" s="28"/>
      <c r="C17" s="23"/>
      <c r="D17" s="29">
        <f t="shared" si="2"/>
        <v>30363.6</v>
      </c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27">
        <f t="shared" si="1"/>
        <v>0</v>
      </c>
      <c r="AN17" s="27"/>
    </row>
    <row r="18" spans="2:41" ht="14.25">
      <c r="B18" s="28"/>
      <c r="C18" s="23"/>
      <c r="D18" s="29">
        <f t="shared" si="2"/>
        <v>30363.6</v>
      </c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27">
        <f t="shared" si="1"/>
        <v>0</v>
      </c>
      <c r="AN18" s="29"/>
      <c r="AO18" s="5"/>
    </row>
    <row r="19" spans="2:41" ht="14.25">
      <c r="B19" s="28"/>
      <c r="C19" s="23"/>
      <c r="D19" s="29">
        <f t="shared" si="2"/>
        <v>30363.6</v>
      </c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27">
        <f t="shared" si="1"/>
        <v>0</v>
      </c>
      <c r="AN19" s="29"/>
      <c r="AO19" s="5"/>
    </row>
    <row r="20" spans="2:41" ht="14.25">
      <c r="B20" s="28"/>
      <c r="C20" s="23"/>
      <c r="D20" s="29">
        <f t="shared" si="2"/>
        <v>30363.6</v>
      </c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27">
        <f t="shared" si="1"/>
        <v>0</v>
      </c>
      <c r="AN20" s="29"/>
      <c r="AO20" s="5"/>
    </row>
    <row r="21" spans="2:41" ht="14.25">
      <c r="B21" s="28"/>
      <c r="C21" s="23"/>
      <c r="D21" s="29">
        <f t="shared" si="2"/>
        <v>30363.6</v>
      </c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27">
        <f t="shared" si="1"/>
        <v>0</v>
      </c>
      <c r="AN21" s="29"/>
      <c r="AO21" s="5"/>
    </row>
    <row r="22" spans="2:41" ht="14.25">
      <c r="B22" s="28"/>
      <c r="C22" s="23"/>
      <c r="D22" s="29">
        <f t="shared" si="2"/>
        <v>30363.6</v>
      </c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27">
        <f t="shared" si="1"/>
        <v>0</v>
      </c>
      <c r="AN22" s="29"/>
      <c r="AO22" s="5"/>
    </row>
    <row r="23" spans="2:41" ht="14.25">
      <c r="B23" s="28"/>
      <c r="C23" s="23"/>
      <c r="D23" s="29">
        <f t="shared" si="2"/>
        <v>30363.6</v>
      </c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27">
        <f t="shared" si="1"/>
        <v>0</v>
      </c>
      <c r="AN23" s="29"/>
      <c r="AO23" s="5"/>
    </row>
    <row r="24" spans="2:41" ht="14.25">
      <c r="B24" s="28"/>
      <c r="C24" s="23"/>
      <c r="D24" s="29">
        <f t="shared" si="2"/>
        <v>30363.6</v>
      </c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27">
        <f t="shared" si="1"/>
        <v>0</v>
      </c>
      <c r="AN24" s="29"/>
      <c r="AO24" s="5"/>
    </row>
    <row r="25" spans="2:41" ht="14.25">
      <c r="B25" s="28"/>
      <c r="C25" s="23"/>
      <c r="D25" s="29">
        <f t="shared" si="2"/>
        <v>30363.6</v>
      </c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27">
        <f t="shared" si="1"/>
        <v>0</v>
      </c>
      <c r="AN25" s="29"/>
      <c r="AO25" s="5"/>
    </row>
    <row r="26" spans="2:41" ht="14.25">
      <c r="B26" s="28"/>
      <c r="C26" s="23"/>
      <c r="D26" s="29">
        <f t="shared" si="2"/>
        <v>30363.6</v>
      </c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27">
        <f t="shared" si="1"/>
        <v>0</v>
      </c>
      <c r="AN26" s="29"/>
      <c r="AO26" s="5"/>
    </row>
    <row r="27" spans="2:41" ht="14.25">
      <c r="B27" s="28"/>
      <c r="C27" s="23"/>
      <c r="D27" s="29">
        <f t="shared" si="2"/>
        <v>30363.6</v>
      </c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27">
        <f t="shared" si="1"/>
        <v>0</v>
      </c>
      <c r="AN27" s="29"/>
      <c r="AO27" s="5"/>
    </row>
    <row r="28" spans="2:41" ht="14.25">
      <c r="B28" s="28"/>
      <c r="C28" s="23"/>
      <c r="D28" s="29">
        <f t="shared" si="2"/>
        <v>30363.6</v>
      </c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27">
        <f t="shared" si="1"/>
        <v>0</v>
      </c>
      <c r="AN28" s="29"/>
      <c r="AO28" s="5"/>
    </row>
    <row r="29" spans="2:41" ht="14.25">
      <c r="B29" s="28"/>
      <c r="C29" s="23"/>
      <c r="D29" s="29">
        <f t="shared" si="2"/>
        <v>30363.6</v>
      </c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27">
        <f t="shared" si="1"/>
        <v>0</v>
      </c>
      <c r="AN29" s="29"/>
      <c r="AO29" s="5"/>
    </row>
    <row r="30" spans="2:41" ht="14.25">
      <c r="B30" s="28"/>
      <c r="C30" s="23"/>
      <c r="D30" s="29">
        <f t="shared" si="2"/>
        <v>30363.6</v>
      </c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27">
        <f t="shared" si="1"/>
        <v>0</v>
      </c>
      <c r="AN30" s="29"/>
      <c r="AO30" s="5"/>
    </row>
    <row r="31" spans="2:40" ht="14.25">
      <c r="B31" s="28"/>
      <c r="C31" s="23"/>
      <c r="D31" s="29">
        <f t="shared" si="2"/>
        <v>30363.6</v>
      </c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27">
        <f t="shared" si="1"/>
        <v>0</v>
      </c>
      <c r="AN31" s="27"/>
    </row>
    <row r="32" spans="2:40" ht="14.25">
      <c r="B32" s="28"/>
      <c r="C32" s="23"/>
      <c r="D32" s="29">
        <f t="shared" si="2"/>
        <v>30363.6</v>
      </c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27">
        <f t="shared" si="1"/>
        <v>0</v>
      </c>
      <c r="AN32" s="27"/>
    </row>
    <row r="33" spans="2:40" ht="14.25">
      <c r="B33" s="28"/>
      <c r="C33" s="23"/>
      <c r="D33" s="29">
        <f t="shared" si="2"/>
        <v>30363.6</v>
      </c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27">
        <f t="shared" si="1"/>
        <v>0</v>
      </c>
      <c r="AN33" s="27"/>
    </row>
    <row r="34" spans="2:40" ht="14.25">
      <c r="B34" s="28"/>
      <c r="C34" s="23"/>
      <c r="D34" s="29">
        <f t="shared" si="2"/>
        <v>30363.6</v>
      </c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27">
        <f t="shared" si="1"/>
        <v>0</v>
      </c>
      <c r="AN34" s="27"/>
    </row>
    <row r="35" spans="1:40" ht="14.25">
      <c r="A35" s="40"/>
      <c r="C35" s="23"/>
      <c r="D35" s="29">
        <f t="shared" si="2"/>
        <v>30363.6</v>
      </c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27">
        <f t="shared" si="1"/>
        <v>0</v>
      </c>
      <c r="AN35" s="27"/>
    </row>
    <row r="36" spans="2:40" ht="14.25">
      <c r="B36" s="28"/>
      <c r="C36" s="23"/>
      <c r="D36" s="29">
        <f t="shared" si="2"/>
        <v>30363.6</v>
      </c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27">
        <f t="shared" si="1"/>
        <v>0</v>
      </c>
      <c r="AN36" s="27"/>
    </row>
    <row r="37" spans="2:40" ht="14.25">
      <c r="B37" s="28"/>
      <c r="C37" s="23"/>
      <c r="D37" s="29">
        <f t="shared" si="2"/>
        <v>30363.6</v>
      </c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27">
        <f t="shared" si="1"/>
        <v>0</v>
      </c>
      <c r="AN37" s="27"/>
    </row>
    <row r="38" spans="2:40" ht="14.25">
      <c r="B38" s="28"/>
      <c r="C38" s="23"/>
      <c r="D38" s="29">
        <f t="shared" si="2"/>
        <v>30363.6</v>
      </c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27">
        <f t="shared" si="1"/>
        <v>0</v>
      </c>
      <c r="AN38" s="27"/>
    </row>
    <row r="39" spans="2:40" ht="14.25">
      <c r="B39" s="28"/>
      <c r="C39" s="39"/>
      <c r="D39" s="29">
        <f t="shared" si="2"/>
        <v>30363.6</v>
      </c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27">
        <f t="shared" si="1"/>
        <v>0</v>
      </c>
      <c r="AN39" s="27"/>
    </row>
    <row r="40" spans="2:43" s="42" customFormat="1" ht="12.75" customHeight="1">
      <c r="B40" s="43"/>
      <c r="C40" s="44"/>
      <c r="D40" s="45">
        <f t="shared" si="2"/>
        <v>30363.6</v>
      </c>
      <c r="E40" s="4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27">
        <f t="shared" si="1"/>
        <v>0</v>
      </c>
      <c r="AN40" s="45"/>
      <c r="AO40" s="4"/>
      <c r="AP40" s="4"/>
      <c r="AQ40" s="4"/>
    </row>
    <row r="41" spans="2:40" ht="12.75" customHeight="1">
      <c r="B41" s="33" t="s">
        <v>89</v>
      </c>
      <c r="C41" s="23"/>
      <c r="D41" s="29">
        <f t="shared" si="2"/>
        <v>30363.6</v>
      </c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27">
        <f t="shared" si="1"/>
        <v>0</v>
      </c>
      <c r="AN41" s="27"/>
    </row>
    <row r="42" spans="1:40" s="34" customFormat="1" ht="12.75" customHeight="1">
      <c r="A42" s="8"/>
      <c r="B42" s="35"/>
      <c r="C42" s="36"/>
      <c r="D42" s="29">
        <f t="shared" si="2"/>
        <v>30363.6</v>
      </c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27">
        <f t="shared" si="1"/>
        <v>0</v>
      </c>
      <c r="AN42" s="38"/>
    </row>
    <row r="43" spans="2:40" ht="12.75" customHeight="1">
      <c r="B43" s="35"/>
      <c r="C43" s="23"/>
      <c r="D43" s="29">
        <f t="shared" si="2"/>
        <v>30363.6</v>
      </c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27">
        <f t="shared" si="1"/>
        <v>0</v>
      </c>
      <c r="AN43" s="27"/>
    </row>
    <row r="44" spans="2:40" ht="12.75" customHeight="1">
      <c r="B44" s="35"/>
      <c r="C44" s="23"/>
      <c r="D44" s="29">
        <f t="shared" si="2"/>
        <v>30363.6</v>
      </c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27">
        <f t="shared" si="1"/>
        <v>0</v>
      </c>
      <c r="AN44" s="27"/>
    </row>
    <row r="45" spans="2:40" ht="12.75" customHeight="1">
      <c r="B45" s="35"/>
      <c r="C45" s="23"/>
      <c r="D45" s="29">
        <f t="shared" si="2"/>
        <v>30363.6</v>
      </c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27">
        <f t="shared" si="1"/>
        <v>0</v>
      </c>
      <c r="AN45" s="27"/>
    </row>
    <row r="46" spans="2:40" ht="12.75" customHeight="1">
      <c r="B46" s="35"/>
      <c r="C46" s="23"/>
      <c r="D46" s="29">
        <f t="shared" si="2"/>
        <v>30363.6</v>
      </c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27">
        <f t="shared" si="1"/>
        <v>0</v>
      </c>
      <c r="AN46" s="27"/>
    </row>
    <row r="47" spans="2:40" ht="12.75" customHeight="1">
      <c r="B47" s="28"/>
      <c r="C47" s="23"/>
      <c r="D47" s="29">
        <f t="shared" si="2"/>
        <v>30363.6</v>
      </c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27">
        <f t="shared" si="1"/>
        <v>0</v>
      </c>
      <c r="AN47" s="27"/>
    </row>
    <row r="48" spans="2:40" ht="12.75" customHeight="1">
      <c r="B48" s="28"/>
      <c r="C48" s="23"/>
      <c r="D48" s="29">
        <f t="shared" si="2"/>
        <v>30363.6</v>
      </c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27">
        <f t="shared" si="1"/>
        <v>0</v>
      </c>
      <c r="AN48" s="27"/>
    </row>
    <row r="49" spans="2:40" ht="14.25">
      <c r="B49" s="28"/>
      <c r="C49" s="23"/>
      <c r="D49" s="29">
        <f t="shared" si="2"/>
        <v>30363.6</v>
      </c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27">
        <f t="shared" si="1"/>
        <v>0</v>
      </c>
      <c r="AN49" s="27"/>
    </row>
    <row r="50" spans="2:40" ht="14.25">
      <c r="B50" s="28"/>
      <c r="C50" s="23"/>
      <c r="D50" s="29">
        <f t="shared" si="2"/>
        <v>30363.6</v>
      </c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27">
        <f t="shared" si="1"/>
        <v>0</v>
      </c>
      <c r="AN50" s="27"/>
    </row>
    <row r="51" spans="2:40" ht="14.25">
      <c r="B51" s="35"/>
      <c r="C51" s="23"/>
      <c r="D51" s="29">
        <f t="shared" si="2"/>
        <v>30363.6</v>
      </c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27">
        <f t="shared" si="1"/>
        <v>0</v>
      </c>
      <c r="AN51" s="27"/>
    </row>
    <row r="52" spans="2:40" ht="14.25">
      <c r="B52" s="35"/>
      <c r="C52" s="23"/>
      <c r="D52" s="29">
        <f t="shared" si="2"/>
        <v>30363.6</v>
      </c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27">
        <f t="shared" si="1"/>
        <v>0</v>
      </c>
      <c r="AN52" s="27"/>
    </row>
    <row r="53" spans="2:40" ht="14.25">
      <c r="B53" s="28"/>
      <c r="C53" s="23"/>
      <c r="D53" s="29">
        <f t="shared" si="2"/>
        <v>30363.6</v>
      </c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27">
        <f t="shared" si="1"/>
        <v>0</v>
      </c>
      <c r="AN53" s="27"/>
    </row>
    <row r="54" spans="1:40" s="34" customFormat="1" ht="12.75">
      <c r="A54" s="8"/>
      <c r="B54" s="35"/>
      <c r="C54" s="36"/>
      <c r="D54" s="29">
        <f t="shared" si="2"/>
        <v>30363.6</v>
      </c>
      <c r="E54" s="3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27">
        <f t="shared" si="1"/>
        <v>0</v>
      </c>
      <c r="AN54" s="38"/>
    </row>
    <row r="55" spans="1:40" s="34" customFormat="1" ht="12.75">
      <c r="A55" s="8"/>
      <c r="B55" s="35"/>
      <c r="C55" s="36"/>
      <c r="D55" s="29">
        <f t="shared" si="2"/>
        <v>30363.6</v>
      </c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27">
        <f t="shared" si="1"/>
        <v>0</v>
      </c>
      <c r="AN55" s="38"/>
    </row>
    <row r="56" spans="2:40" ht="14.25">
      <c r="B56" s="28"/>
      <c r="C56" s="23"/>
      <c r="D56" s="29">
        <f t="shared" si="2"/>
        <v>30363.6</v>
      </c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27">
        <f t="shared" si="1"/>
        <v>0</v>
      </c>
      <c r="AN56" s="27"/>
    </row>
    <row r="57" spans="2:40" ht="14.25">
      <c r="B57" s="28"/>
      <c r="C57" s="23"/>
      <c r="D57" s="29">
        <f t="shared" si="2"/>
        <v>30363.6</v>
      </c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27">
        <f t="shared" si="1"/>
        <v>0</v>
      </c>
      <c r="AN57" s="27"/>
    </row>
    <row r="58" spans="2:40" ht="14.25">
      <c r="B58" s="28"/>
      <c r="C58" s="23"/>
      <c r="D58" s="29">
        <f t="shared" si="2"/>
        <v>30363.6</v>
      </c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27">
        <f t="shared" si="1"/>
        <v>0</v>
      </c>
      <c r="AN58" s="27"/>
    </row>
    <row r="59" spans="2:40" ht="14.25">
      <c r="B59" s="28"/>
      <c r="C59" s="23"/>
      <c r="D59" s="29">
        <f t="shared" si="2"/>
        <v>30363.6</v>
      </c>
      <c r="E59" s="30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27">
        <f t="shared" si="1"/>
        <v>0</v>
      </c>
      <c r="AN59" s="27"/>
    </row>
    <row r="60" spans="2:40" ht="14.25">
      <c r="B60" s="28"/>
      <c r="C60" s="23"/>
      <c r="D60" s="29">
        <f t="shared" si="2"/>
        <v>30363.6</v>
      </c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27">
        <f t="shared" si="1"/>
        <v>0</v>
      </c>
      <c r="AN60" s="27"/>
    </row>
    <row r="61" spans="2:40" ht="14.25">
      <c r="B61" s="28"/>
      <c r="C61" s="23"/>
      <c r="D61" s="29">
        <f t="shared" si="2"/>
        <v>30363.6</v>
      </c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27">
        <f t="shared" si="1"/>
        <v>0</v>
      </c>
      <c r="AN61" s="27"/>
    </row>
    <row r="62" spans="2:40" ht="14.25">
      <c r="B62" s="35"/>
      <c r="C62" s="23"/>
      <c r="D62" s="29">
        <f t="shared" si="2"/>
        <v>30363.6</v>
      </c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27">
        <f t="shared" si="1"/>
        <v>0</v>
      </c>
      <c r="AN62" s="27"/>
    </row>
    <row r="63" spans="2:40" ht="14.25">
      <c r="B63" s="35"/>
      <c r="C63" s="23"/>
      <c r="D63" s="29">
        <f t="shared" si="2"/>
        <v>30363.6</v>
      </c>
      <c r="E63" s="3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27">
        <f t="shared" si="1"/>
        <v>0</v>
      </c>
      <c r="AN63" s="27"/>
    </row>
    <row r="64" spans="2:40" ht="14.25">
      <c r="B64" s="35"/>
      <c r="C64" s="23"/>
      <c r="D64" s="29">
        <f t="shared" si="2"/>
        <v>30363.6</v>
      </c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27">
        <f t="shared" si="1"/>
        <v>0</v>
      </c>
      <c r="AN64" s="27"/>
    </row>
    <row r="65" spans="2:40" ht="14.25">
      <c r="B65" s="35"/>
      <c r="C65" s="23"/>
      <c r="D65" s="29">
        <f t="shared" si="2"/>
        <v>30363.6</v>
      </c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27">
        <f t="shared" si="1"/>
        <v>0</v>
      </c>
      <c r="AN65" s="27"/>
    </row>
    <row r="66" spans="2:40" ht="14.25">
      <c r="B66" s="35"/>
      <c r="C66" s="23"/>
      <c r="D66" s="29">
        <f t="shared" si="2"/>
        <v>30363.6</v>
      </c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27">
        <f t="shared" si="1"/>
        <v>0</v>
      </c>
      <c r="AN66" s="27"/>
    </row>
    <row r="67" spans="2:40" ht="14.25">
      <c r="B67" s="35"/>
      <c r="C67" s="23"/>
      <c r="D67" s="29">
        <f t="shared" si="2"/>
        <v>30363.6</v>
      </c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27">
        <f t="shared" si="1"/>
        <v>0</v>
      </c>
      <c r="AN67" s="27"/>
    </row>
    <row r="68" spans="2:40" ht="12.75" customHeight="1">
      <c r="B68" s="35"/>
      <c r="C68" s="23"/>
      <c r="D68" s="29">
        <f t="shared" si="2"/>
        <v>30363.6</v>
      </c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27">
        <f t="shared" si="1"/>
        <v>0</v>
      </c>
      <c r="AN68" s="27"/>
    </row>
    <row r="69" spans="2:40" ht="12.75" customHeight="1">
      <c r="B69" s="35"/>
      <c r="C69" s="23"/>
      <c r="D69" s="29">
        <f t="shared" si="2"/>
        <v>30363.6</v>
      </c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27">
        <f t="shared" si="1"/>
        <v>0</v>
      </c>
      <c r="AN69" s="27"/>
    </row>
    <row r="70" spans="2:40" ht="12.75" customHeight="1">
      <c r="B70" s="35"/>
      <c r="C70" s="23"/>
      <c r="D70" s="29">
        <f t="shared" si="2"/>
        <v>30363.6</v>
      </c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27">
        <f t="shared" si="1"/>
        <v>0</v>
      </c>
      <c r="AN70" s="27"/>
    </row>
    <row r="71" spans="2:40" ht="14.25">
      <c r="B71" s="28"/>
      <c r="C71" s="39"/>
      <c r="D71" s="29">
        <f t="shared" si="2"/>
        <v>30363.6</v>
      </c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27">
        <f t="shared" si="1"/>
        <v>0</v>
      </c>
      <c r="AN71" s="27"/>
    </row>
    <row r="72" spans="2:43" s="42" customFormat="1" ht="14.25">
      <c r="B72" s="48"/>
      <c r="C72" s="44"/>
      <c r="D72" s="45">
        <f t="shared" si="2"/>
        <v>30363.6</v>
      </c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27">
        <f aca="true" t="shared" si="3" ref="AM72:AM135">E72-F72+G72+H72-K72+L72+M72-N72+O72+P72+Q72+R72+S72+T72+U72+V72+W72+Y72+AA72+AB72+Z72+AC72+AD72+AE72+AF72+AG72+AH72+AI72-AJ72+AK72+AL72+X72-I72-J72</f>
        <v>0</v>
      </c>
      <c r="AN72" s="45"/>
      <c r="AO72" s="4"/>
      <c r="AP72" s="4"/>
      <c r="AQ72" s="4"/>
    </row>
    <row r="73" spans="2:40" ht="14.25">
      <c r="B73" s="33" t="s">
        <v>13</v>
      </c>
      <c r="C73" s="23"/>
      <c r="D73" s="29">
        <f t="shared" si="2"/>
        <v>30363.6</v>
      </c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27">
        <f t="shared" si="3"/>
        <v>0</v>
      </c>
      <c r="AN73" s="27"/>
    </row>
    <row r="74" spans="2:40" ht="14.25">
      <c r="B74" s="35"/>
      <c r="C74" s="23"/>
      <c r="D74" s="29">
        <f t="shared" si="2"/>
        <v>30363.6</v>
      </c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27">
        <f t="shared" si="3"/>
        <v>0</v>
      </c>
      <c r="AN74" s="27"/>
    </row>
    <row r="75" spans="2:40" ht="14.25">
      <c r="B75" s="35"/>
      <c r="C75" s="23"/>
      <c r="D75" s="29">
        <f t="shared" si="2"/>
        <v>30363.6</v>
      </c>
      <c r="E75" s="30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27">
        <f t="shared" si="3"/>
        <v>0</v>
      </c>
      <c r="AN75" s="27"/>
    </row>
    <row r="76" spans="2:40" ht="14.25">
      <c r="B76" s="35"/>
      <c r="C76" s="23"/>
      <c r="D76" s="29">
        <f t="shared" si="2"/>
        <v>30363.6</v>
      </c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27">
        <f t="shared" si="3"/>
        <v>0</v>
      </c>
      <c r="AN76" s="27"/>
    </row>
    <row r="77" spans="2:40" ht="14.25">
      <c r="B77" s="35"/>
      <c r="C77" s="23"/>
      <c r="D77" s="29">
        <f t="shared" si="2"/>
        <v>30363.6</v>
      </c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27">
        <f t="shared" si="3"/>
        <v>0</v>
      </c>
      <c r="AN77" s="27"/>
    </row>
    <row r="78" spans="2:40" ht="14.25">
      <c r="B78" s="35"/>
      <c r="C78" s="23"/>
      <c r="D78" s="29">
        <f t="shared" si="2"/>
        <v>30363.6</v>
      </c>
      <c r="E78" s="30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27">
        <f t="shared" si="3"/>
        <v>0</v>
      </c>
      <c r="AN78" s="27"/>
    </row>
    <row r="79" spans="2:40" ht="14.25">
      <c r="B79" s="28"/>
      <c r="C79" s="23"/>
      <c r="D79" s="29">
        <f t="shared" si="2"/>
        <v>30363.6</v>
      </c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27">
        <f t="shared" si="3"/>
        <v>0</v>
      </c>
      <c r="AN79" s="27"/>
    </row>
    <row r="80" spans="2:40" ht="14.25">
      <c r="B80" s="28"/>
      <c r="C80" s="23"/>
      <c r="D80" s="29">
        <f t="shared" si="2"/>
        <v>30363.6</v>
      </c>
      <c r="E80" s="30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27">
        <f t="shared" si="3"/>
        <v>0</v>
      </c>
      <c r="AN80" s="27"/>
    </row>
    <row r="81" spans="2:40" ht="14.25">
      <c r="B81" s="35"/>
      <c r="C81" s="23"/>
      <c r="D81" s="29">
        <f t="shared" si="2"/>
        <v>30363.6</v>
      </c>
      <c r="E81" s="30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27">
        <f t="shared" si="3"/>
        <v>0</v>
      </c>
      <c r="AN81" s="27"/>
    </row>
    <row r="82" spans="2:40" ht="14.25">
      <c r="B82" s="35"/>
      <c r="C82" s="23"/>
      <c r="D82" s="29">
        <f t="shared" si="2"/>
        <v>30363.6</v>
      </c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27">
        <f t="shared" si="3"/>
        <v>0</v>
      </c>
      <c r="AN82" s="27"/>
    </row>
    <row r="83" spans="2:40" ht="14.25">
      <c r="B83" s="35"/>
      <c r="C83" s="23"/>
      <c r="D83" s="29">
        <f t="shared" si="2"/>
        <v>30363.6</v>
      </c>
      <c r="E83" s="30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27">
        <f t="shared" si="3"/>
        <v>0</v>
      </c>
      <c r="AN83" s="27"/>
    </row>
    <row r="84" spans="1:40" ht="14.25">
      <c r="A84" s="24"/>
      <c r="B84" s="35"/>
      <c r="C84" s="23"/>
      <c r="D84" s="29">
        <f t="shared" si="2"/>
        <v>30363.6</v>
      </c>
      <c r="E84" s="30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27">
        <f t="shared" si="3"/>
        <v>0</v>
      </c>
      <c r="AN84" s="27"/>
    </row>
    <row r="85" spans="2:40" ht="14.25">
      <c r="B85" s="35"/>
      <c r="C85" s="23"/>
      <c r="D85" s="29">
        <f t="shared" si="2"/>
        <v>30363.6</v>
      </c>
      <c r="E85" s="30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27">
        <f t="shared" si="3"/>
        <v>0</v>
      </c>
      <c r="AN85" s="27"/>
    </row>
    <row r="86" spans="2:40" ht="14.25">
      <c r="B86" s="35"/>
      <c r="C86" s="23"/>
      <c r="D86" s="29">
        <f t="shared" si="2"/>
        <v>30363.6</v>
      </c>
      <c r="E86" s="3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27">
        <f t="shared" si="3"/>
        <v>0</v>
      </c>
      <c r="AN86" s="27"/>
    </row>
    <row r="87" spans="2:40" ht="14.25">
      <c r="B87" s="35"/>
      <c r="C87" s="23"/>
      <c r="D87" s="29">
        <f t="shared" si="2"/>
        <v>30363.6</v>
      </c>
      <c r="E87" s="30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27">
        <f t="shared" si="3"/>
        <v>0</v>
      </c>
      <c r="AN87" s="27"/>
    </row>
    <row r="88" spans="2:40" ht="14.25">
      <c r="B88" s="35"/>
      <c r="C88" s="23"/>
      <c r="D88" s="29">
        <f t="shared" si="2"/>
        <v>30363.6</v>
      </c>
      <c r="E88" s="30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27">
        <f t="shared" si="3"/>
        <v>0</v>
      </c>
      <c r="AN88" s="27"/>
    </row>
    <row r="89" spans="2:40" ht="14.25">
      <c r="B89" s="28"/>
      <c r="C89" s="23"/>
      <c r="D89" s="29">
        <f t="shared" si="2"/>
        <v>30363.6</v>
      </c>
      <c r="E89" s="30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27">
        <f t="shared" si="3"/>
        <v>0</v>
      </c>
      <c r="AN89" s="27"/>
    </row>
    <row r="90" spans="2:40" ht="14.25">
      <c r="B90" s="28"/>
      <c r="C90" s="23"/>
      <c r="D90" s="29">
        <f t="shared" si="2"/>
        <v>30363.6</v>
      </c>
      <c r="E90" s="30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27">
        <f t="shared" si="3"/>
        <v>0</v>
      </c>
      <c r="AN90" s="27"/>
    </row>
    <row r="91" spans="2:40" ht="12.75" customHeight="1">
      <c r="B91" s="28"/>
      <c r="C91" s="23"/>
      <c r="D91" s="29">
        <f t="shared" si="2"/>
        <v>30363.6</v>
      </c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27">
        <f t="shared" si="3"/>
        <v>0</v>
      </c>
      <c r="AN91" s="27"/>
    </row>
    <row r="92" spans="2:40" ht="14.25">
      <c r="B92" s="28"/>
      <c r="C92" s="23"/>
      <c r="D92" s="29">
        <f t="shared" si="2"/>
        <v>30363.6</v>
      </c>
      <c r="E92" s="30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27">
        <f t="shared" si="3"/>
        <v>0</v>
      </c>
      <c r="AN92" s="27"/>
    </row>
    <row r="93" spans="2:40" ht="14.25">
      <c r="B93" s="28"/>
      <c r="C93" s="23"/>
      <c r="D93" s="29">
        <f t="shared" si="2"/>
        <v>30363.6</v>
      </c>
      <c r="E93" s="30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27">
        <f t="shared" si="3"/>
        <v>0</v>
      </c>
      <c r="AN93" s="27"/>
    </row>
    <row r="94" spans="1:40" ht="14.25">
      <c r="A94" s="24"/>
      <c r="B94" s="28"/>
      <c r="C94" s="23"/>
      <c r="D94" s="29">
        <f t="shared" si="2"/>
        <v>30363.6</v>
      </c>
      <c r="E94" s="3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27">
        <f t="shared" si="3"/>
        <v>0</v>
      </c>
      <c r="AN94" s="27"/>
    </row>
    <row r="95" spans="2:40" ht="14.25">
      <c r="B95" s="28"/>
      <c r="C95" s="23"/>
      <c r="D95" s="29">
        <f t="shared" si="2"/>
        <v>30363.6</v>
      </c>
      <c r="E95" s="3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27">
        <f t="shared" si="3"/>
        <v>0</v>
      </c>
      <c r="AN95" s="27"/>
    </row>
    <row r="96" spans="1:40" s="34" customFormat="1" ht="12.75">
      <c r="A96" s="8"/>
      <c r="B96" s="35"/>
      <c r="C96" s="36"/>
      <c r="D96" s="29">
        <f t="shared" si="2"/>
        <v>30363.6</v>
      </c>
      <c r="E96" s="3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27">
        <f t="shared" si="3"/>
        <v>0</v>
      </c>
      <c r="AN96" s="38"/>
    </row>
    <row r="97" spans="2:40" ht="14.25">
      <c r="B97" s="35"/>
      <c r="C97" s="23"/>
      <c r="D97" s="29">
        <f t="shared" si="2"/>
        <v>30363.6</v>
      </c>
      <c r="E97" s="3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27">
        <f t="shared" si="3"/>
        <v>0</v>
      </c>
      <c r="AN97" s="27"/>
    </row>
    <row r="98" spans="2:40" ht="14.25">
      <c r="B98" s="35"/>
      <c r="C98" s="23"/>
      <c r="D98" s="29">
        <f t="shared" si="2"/>
        <v>30363.6</v>
      </c>
      <c r="E98" s="3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27">
        <f t="shared" si="3"/>
        <v>0</v>
      </c>
      <c r="AN98" s="27"/>
    </row>
    <row r="99" spans="2:40" ht="14.25">
      <c r="B99" s="35"/>
      <c r="C99" s="23"/>
      <c r="D99" s="29">
        <f aca="true" t="shared" si="4" ref="D99:D191">D98+E99-F99</f>
        <v>30363.6</v>
      </c>
      <c r="E99" s="30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27">
        <f t="shared" si="3"/>
        <v>0</v>
      </c>
      <c r="AN99" s="27"/>
    </row>
    <row r="100" spans="2:40" ht="14.25">
      <c r="B100" s="35"/>
      <c r="C100" s="23"/>
      <c r="D100" s="29">
        <f t="shared" si="4"/>
        <v>30363.6</v>
      </c>
      <c r="E100" s="3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27">
        <f t="shared" si="3"/>
        <v>0</v>
      </c>
      <c r="AN100" s="27"/>
    </row>
    <row r="101" spans="2:40" ht="14.25">
      <c r="B101" s="35"/>
      <c r="C101" s="23"/>
      <c r="D101" s="29">
        <f>D99+E101-F101</f>
        <v>30363.6</v>
      </c>
      <c r="E101" s="30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27">
        <f t="shared" si="3"/>
        <v>0</v>
      </c>
      <c r="AN101" s="27"/>
    </row>
    <row r="102" spans="2:40" ht="14.25">
      <c r="B102" s="35"/>
      <c r="C102" s="23"/>
      <c r="D102" s="29">
        <f t="shared" si="4"/>
        <v>30363.6</v>
      </c>
      <c r="E102" s="3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27">
        <f t="shared" si="3"/>
        <v>0</v>
      </c>
      <c r="AN102" s="27"/>
    </row>
    <row r="103" spans="2:43" s="42" customFormat="1" ht="14.25">
      <c r="B103" s="43"/>
      <c r="C103" s="44"/>
      <c r="D103" s="45">
        <f t="shared" si="4"/>
        <v>30363.6</v>
      </c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27">
        <f t="shared" si="3"/>
        <v>0</v>
      </c>
      <c r="AN103" s="45"/>
      <c r="AO103" s="4"/>
      <c r="AP103" s="4"/>
      <c r="AQ103" s="4"/>
    </row>
    <row r="104" spans="2:40" ht="14.25">
      <c r="B104" s="35"/>
      <c r="C104" s="23"/>
      <c r="D104" s="29">
        <f t="shared" si="4"/>
        <v>30363.6</v>
      </c>
      <c r="E104" s="3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27">
        <f t="shared" si="3"/>
        <v>0</v>
      </c>
      <c r="AN104" s="27"/>
    </row>
    <row r="105" spans="2:40" ht="14.25">
      <c r="B105" s="35"/>
      <c r="C105" s="23"/>
      <c r="D105" s="29">
        <f t="shared" si="4"/>
        <v>30363.6</v>
      </c>
      <c r="E105" s="3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27">
        <f t="shared" si="3"/>
        <v>0</v>
      </c>
      <c r="AN105" s="27"/>
    </row>
    <row r="106" spans="2:40" ht="14.25">
      <c r="B106" s="35"/>
      <c r="C106" s="23"/>
      <c r="D106" s="29">
        <f t="shared" si="4"/>
        <v>30363.6</v>
      </c>
      <c r="E106" s="30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27">
        <f t="shared" si="3"/>
        <v>0</v>
      </c>
      <c r="AN106" s="27"/>
    </row>
    <row r="107" spans="2:40" ht="14.25">
      <c r="B107" s="35"/>
      <c r="C107" s="23"/>
      <c r="D107" s="29">
        <f t="shared" si="4"/>
        <v>30363.6</v>
      </c>
      <c r="E107" s="30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27">
        <f t="shared" si="3"/>
        <v>0</v>
      </c>
      <c r="AN107" s="27"/>
    </row>
    <row r="108" spans="2:40" ht="14.25">
      <c r="B108" s="35"/>
      <c r="C108" s="23"/>
      <c r="D108" s="29">
        <f t="shared" si="4"/>
        <v>30363.6</v>
      </c>
      <c r="E108" s="30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27">
        <f t="shared" si="3"/>
        <v>0</v>
      </c>
      <c r="AN108" s="27"/>
    </row>
    <row r="109" spans="2:40" ht="14.25">
      <c r="B109" s="35"/>
      <c r="C109" s="23"/>
      <c r="D109" s="29">
        <f t="shared" si="4"/>
        <v>30363.6</v>
      </c>
      <c r="E109" s="30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27">
        <f t="shared" si="3"/>
        <v>0</v>
      </c>
      <c r="AN109" s="27"/>
    </row>
    <row r="110" spans="2:40" ht="14.25">
      <c r="B110" s="35"/>
      <c r="C110" s="23"/>
      <c r="D110" s="29">
        <f t="shared" si="4"/>
        <v>30363.6</v>
      </c>
      <c r="E110" s="30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27">
        <f t="shared" si="3"/>
        <v>0</v>
      </c>
      <c r="AN110" s="27"/>
    </row>
    <row r="111" spans="2:40" ht="14.25">
      <c r="B111" s="35"/>
      <c r="C111" s="23"/>
      <c r="D111" s="29">
        <f t="shared" si="4"/>
        <v>30363.6</v>
      </c>
      <c r="E111" s="30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27">
        <f t="shared" si="3"/>
        <v>0</v>
      </c>
      <c r="AN111" s="27"/>
    </row>
    <row r="112" spans="1:40" s="34" customFormat="1" ht="12.75">
      <c r="A112" s="8"/>
      <c r="B112" s="35"/>
      <c r="C112" s="36"/>
      <c r="D112" s="29">
        <f t="shared" si="4"/>
        <v>30363.6</v>
      </c>
      <c r="E112" s="3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27">
        <f t="shared" si="3"/>
        <v>0</v>
      </c>
      <c r="AN112" s="38"/>
    </row>
    <row r="113" spans="2:40" ht="14.25">
      <c r="B113" s="35"/>
      <c r="C113" s="23"/>
      <c r="D113" s="29">
        <f t="shared" si="4"/>
        <v>30363.6</v>
      </c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27">
        <f t="shared" si="3"/>
        <v>0</v>
      </c>
      <c r="AN113" s="27"/>
    </row>
    <row r="114" spans="2:40" ht="14.25">
      <c r="B114" s="35"/>
      <c r="C114" s="23"/>
      <c r="D114" s="29">
        <f t="shared" si="4"/>
        <v>30363.6</v>
      </c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27">
        <f t="shared" si="3"/>
        <v>0</v>
      </c>
      <c r="AN114" s="27"/>
    </row>
    <row r="115" spans="2:40" ht="14.25">
      <c r="B115" s="35"/>
      <c r="C115" s="23"/>
      <c r="D115" s="29">
        <f>D114+E115-F115</f>
        <v>30363.6</v>
      </c>
      <c r="E115" s="30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27">
        <f t="shared" si="3"/>
        <v>0</v>
      </c>
      <c r="AN115" s="27"/>
    </row>
    <row r="116" spans="2:40" ht="14.25">
      <c r="B116" s="35"/>
      <c r="C116" s="23"/>
      <c r="D116" s="29">
        <f t="shared" si="4"/>
        <v>30363.6</v>
      </c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27">
        <f t="shared" si="3"/>
        <v>0</v>
      </c>
      <c r="AN116" s="27"/>
    </row>
    <row r="117" spans="2:40" ht="14.25">
      <c r="B117" s="35"/>
      <c r="C117" s="23"/>
      <c r="D117" s="29">
        <f t="shared" si="4"/>
        <v>30363.6</v>
      </c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27">
        <f t="shared" si="3"/>
        <v>0</v>
      </c>
      <c r="AN117" s="27"/>
    </row>
    <row r="118" spans="2:40" ht="12.75" customHeight="1" hidden="1">
      <c r="B118" s="35"/>
      <c r="C118" s="23"/>
      <c r="D118" s="29">
        <f t="shared" si="4"/>
        <v>30363.6</v>
      </c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27">
        <f t="shared" si="3"/>
        <v>0</v>
      </c>
      <c r="AN118" s="27"/>
    </row>
    <row r="119" spans="2:40" ht="12.75" customHeight="1" hidden="1">
      <c r="B119" s="35"/>
      <c r="C119" s="23"/>
      <c r="D119" s="29">
        <f t="shared" si="4"/>
        <v>30363.6</v>
      </c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27">
        <f t="shared" si="3"/>
        <v>0</v>
      </c>
      <c r="AN119" s="27"/>
    </row>
    <row r="120" spans="2:40" ht="12.75" customHeight="1" hidden="1">
      <c r="B120" s="35"/>
      <c r="C120" s="23"/>
      <c r="D120" s="29">
        <f t="shared" si="4"/>
        <v>30363.6</v>
      </c>
      <c r="E120" s="3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27">
        <f t="shared" si="3"/>
        <v>0</v>
      </c>
      <c r="AN120" s="27"/>
    </row>
    <row r="121" spans="2:40" ht="12.75" customHeight="1" hidden="1">
      <c r="B121" s="35"/>
      <c r="C121" s="23"/>
      <c r="D121" s="29">
        <f t="shared" si="4"/>
        <v>30363.6</v>
      </c>
      <c r="E121" s="30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27">
        <f t="shared" si="3"/>
        <v>0</v>
      </c>
      <c r="AN121" s="27"/>
    </row>
    <row r="122" spans="2:40" ht="12.75" customHeight="1" hidden="1">
      <c r="B122" s="35"/>
      <c r="C122" s="23"/>
      <c r="D122" s="29">
        <f t="shared" si="4"/>
        <v>30363.6</v>
      </c>
      <c r="E122" s="30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27">
        <f t="shared" si="3"/>
        <v>0</v>
      </c>
      <c r="AN122" s="27"/>
    </row>
    <row r="123" spans="2:40" ht="14.25">
      <c r="B123" s="28"/>
      <c r="C123" s="39"/>
      <c r="D123" s="29">
        <f t="shared" si="4"/>
        <v>30363.6</v>
      </c>
      <c r="E123" s="30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27">
        <f t="shared" si="3"/>
        <v>0</v>
      </c>
      <c r="AN123" s="27"/>
    </row>
    <row r="124" spans="2:40" ht="14.25">
      <c r="B124" s="28"/>
      <c r="C124" s="23"/>
      <c r="D124" s="29">
        <f t="shared" si="4"/>
        <v>30363.6</v>
      </c>
      <c r="E124" s="30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27">
        <f t="shared" si="3"/>
        <v>0</v>
      </c>
      <c r="AN124" s="27"/>
    </row>
    <row r="125" spans="1:40" s="34" customFormat="1" ht="12.75">
      <c r="A125" s="8"/>
      <c r="B125" s="35"/>
      <c r="C125" s="36"/>
      <c r="D125" s="29">
        <f t="shared" si="4"/>
        <v>30363.6</v>
      </c>
      <c r="E125" s="30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27">
        <f t="shared" si="3"/>
        <v>0</v>
      </c>
      <c r="AN125" s="38"/>
    </row>
    <row r="126" spans="1:40" s="34" customFormat="1" ht="12.75">
      <c r="A126" s="8"/>
      <c r="B126" s="35"/>
      <c r="C126" s="36"/>
      <c r="D126" s="29">
        <f t="shared" si="4"/>
        <v>30363.6</v>
      </c>
      <c r="E126" s="30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27">
        <f t="shared" si="3"/>
        <v>0</v>
      </c>
      <c r="AN126" s="38"/>
    </row>
    <row r="127" spans="1:40" s="34" customFormat="1" ht="12.75">
      <c r="A127" s="8"/>
      <c r="B127" s="35"/>
      <c r="C127" s="36"/>
      <c r="D127" s="29">
        <f t="shared" si="4"/>
        <v>30363.6</v>
      </c>
      <c r="E127" s="30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27">
        <f t="shared" si="3"/>
        <v>0</v>
      </c>
      <c r="AN127" s="38"/>
    </row>
    <row r="128" spans="1:40" s="34" customFormat="1" ht="12.75">
      <c r="A128" s="8"/>
      <c r="B128" s="35"/>
      <c r="C128" s="36"/>
      <c r="D128" s="29">
        <f t="shared" si="4"/>
        <v>30363.6</v>
      </c>
      <c r="E128" s="3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27">
        <f t="shared" si="3"/>
        <v>0</v>
      </c>
      <c r="AN128" s="38"/>
    </row>
    <row r="129" spans="1:40" s="34" customFormat="1" ht="12.75">
      <c r="A129" s="8"/>
      <c r="B129" s="28"/>
      <c r="C129" s="36"/>
      <c r="D129" s="29">
        <f t="shared" si="4"/>
        <v>30363.6</v>
      </c>
      <c r="E129" s="30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27">
        <f t="shared" si="3"/>
        <v>0</v>
      </c>
      <c r="AN129" s="38"/>
    </row>
    <row r="130" spans="1:40" s="34" customFormat="1" ht="12.75">
      <c r="A130" s="8"/>
      <c r="B130" s="35"/>
      <c r="C130" s="36"/>
      <c r="D130" s="29">
        <f t="shared" si="4"/>
        <v>30363.6</v>
      </c>
      <c r="E130" s="30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27">
        <f t="shared" si="3"/>
        <v>0</v>
      </c>
      <c r="AN130" s="38"/>
    </row>
    <row r="131" spans="2:40" ht="14.25">
      <c r="B131" s="28"/>
      <c r="C131" s="23"/>
      <c r="D131" s="29">
        <f t="shared" si="4"/>
        <v>30363.6</v>
      </c>
      <c r="E131" s="30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27">
        <f t="shared" si="3"/>
        <v>0</v>
      </c>
      <c r="AN131" s="27"/>
    </row>
    <row r="132" spans="2:40" ht="14.25">
      <c r="B132" s="35"/>
      <c r="C132" s="23"/>
      <c r="D132" s="29">
        <f t="shared" si="4"/>
        <v>30363.6</v>
      </c>
      <c r="E132" s="30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27">
        <f t="shared" si="3"/>
        <v>0</v>
      </c>
      <c r="AN132" s="27"/>
    </row>
    <row r="133" spans="1:40" s="34" customFormat="1" ht="12.75">
      <c r="A133" s="8"/>
      <c r="B133" s="35"/>
      <c r="C133" s="36"/>
      <c r="D133" s="29">
        <f t="shared" si="4"/>
        <v>30363.6</v>
      </c>
      <c r="E133" s="30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27">
        <f t="shared" si="3"/>
        <v>0</v>
      </c>
      <c r="AN133" s="38"/>
    </row>
    <row r="134" spans="2:40" ht="12.75" customHeight="1" hidden="1">
      <c r="B134" s="28"/>
      <c r="C134" s="23"/>
      <c r="D134" s="29">
        <f t="shared" si="4"/>
        <v>30363.6</v>
      </c>
      <c r="E134" s="30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27">
        <f t="shared" si="3"/>
        <v>0</v>
      </c>
      <c r="AN134" s="27"/>
    </row>
    <row r="135" spans="1:40" s="34" customFormat="1" ht="12.75" customHeight="1" hidden="1">
      <c r="A135" s="8"/>
      <c r="B135" s="28"/>
      <c r="C135" s="36"/>
      <c r="D135" s="29">
        <f t="shared" si="4"/>
        <v>30363.6</v>
      </c>
      <c r="E135" s="30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27">
        <f t="shared" si="3"/>
        <v>0</v>
      </c>
      <c r="AN135" s="38"/>
    </row>
    <row r="136" spans="2:40" ht="12.75" customHeight="1" hidden="1">
      <c r="B136" s="28"/>
      <c r="C136" s="23"/>
      <c r="D136" s="29">
        <f t="shared" si="4"/>
        <v>30363.6</v>
      </c>
      <c r="E136" s="30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27">
        <f aca="true" t="shared" si="5" ref="AM136:AM199">E136-F136+G136+H136-K136+L136+M136-N136+O136+P136+Q136+R136+S136+T136+U136+V136+W136+Y136+AA136+AB136+Z136+AC136+AD136+AE136+AF136+AG136+AH136+AI136-AJ136+AK136+AL136+X136-I136-J136</f>
        <v>0</v>
      </c>
      <c r="AN136" s="27"/>
    </row>
    <row r="137" spans="2:40" ht="14.25">
      <c r="B137" s="28"/>
      <c r="C137" s="23"/>
      <c r="D137" s="29">
        <f t="shared" si="4"/>
        <v>30363.6</v>
      </c>
      <c r="E137" s="30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27">
        <f t="shared" si="5"/>
        <v>0</v>
      </c>
      <c r="AN137" s="27"/>
    </row>
    <row r="138" spans="2:40" ht="14.25">
      <c r="B138" s="28"/>
      <c r="C138" s="23"/>
      <c r="D138" s="29">
        <f t="shared" si="4"/>
        <v>30363.6</v>
      </c>
      <c r="E138" s="30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27">
        <f t="shared" si="5"/>
        <v>0</v>
      </c>
      <c r="AN138" s="27"/>
    </row>
    <row r="139" spans="2:40" ht="14.25">
      <c r="B139" s="28"/>
      <c r="C139" s="23"/>
      <c r="D139" s="29">
        <f t="shared" si="4"/>
        <v>30363.6</v>
      </c>
      <c r="E139" s="30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27">
        <f t="shared" si="5"/>
        <v>0</v>
      </c>
      <c r="AN139" s="27"/>
    </row>
    <row r="140" spans="2:40" ht="14.25">
      <c r="B140" s="28"/>
      <c r="C140" s="23"/>
      <c r="D140" s="29">
        <f t="shared" si="4"/>
        <v>30363.6</v>
      </c>
      <c r="E140" s="30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27">
        <f t="shared" si="5"/>
        <v>0</v>
      </c>
      <c r="AN140" s="27"/>
    </row>
    <row r="141" spans="2:40" ht="14.25">
      <c r="B141" s="28"/>
      <c r="C141" s="23"/>
      <c r="D141" s="29">
        <f t="shared" si="4"/>
        <v>30363.6</v>
      </c>
      <c r="E141" s="30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27">
        <f t="shared" si="5"/>
        <v>0</v>
      </c>
      <c r="AN141" s="27"/>
    </row>
    <row r="142" spans="2:40" ht="14.25">
      <c r="B142" s="28"/>
      <c r="C142" s="23"/>
      <c r="D142" s="29">
        <f t="shared" si="4"/>
        <v>30363.6</v>
      </c>
      <c r="E142" s="30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27">
        <f t="shared" si="5"/>
        <v>0</v>
      </c>
      <c r="AN142" s="27"/>
    </row>
    <row r="143" spans="2:40" ht="14.25">
      <c r="B143" s="28"/>
      <c r="C143" s="23"/>
      <c r="D143" s="29">
        <f t="shared" si="4"/>
        <v>30363.6</v>
      </c>
      <c r="E143" s="30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27">
        <f t="shared" si="5"/>
        <v>0</v>
      </c>
      <c r="AN143" s="27"/>
    </row>
    <row r="144" spans="2:40" ht="14.25">
      <c r="B144" s="28"/>
      <c r="C144" s="23"/>
      <c r="D144" s="29">
        <f t="shared" si="4"/>
        <v>30363.6</v>
      </c>
      <c r="E144" s="30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27">
        <f t="shared" si="5"/>
        <v>0</v>
      </c>
      <c r="AN144" s="27"/>
    </row>
    <row r="145" spans="2:40" ht="14.25">
      <c r="B145" s="28"/>
      <c r="C145" s="23"/>
      <c r="D145" s="29">
        <f t="shared" si="4"/>
        <v>30363.6</v>
      </c>
      <c r="E145" s="30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27">
        <f t="shared" si="5"/>
        <v>0</v>
      </c>
      <c r="AN145" s="27"/>
    </row>
    <row r="146" spans="2:40" ht="14.25">
      <c r="B146" s="28"/>
      <c r="C146" s="23"/>
      <c r="D146" s="29">
        <f t="shared" si="4"/>
        <v>30363.6</v>
      </c>
      <c r="E146" s="30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27">
        <f t="shared" si="5"/>
        <v>0</v>
      </c>
      <c r="AN146" s="27"/>
    </row>
    <row r="147" spans="2:40" ht="14.25">
      <c r="B147" s="28"/>
      <c r="C147" s="23"/>
      <c r="D147" s="29">
        <f t="shared" si="4"/>
        <v>30363.6</v>
      </c>
      <c r="E147" s="30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27">
        <f t="shared" si="5"/>
        <v>0</v>
      </c>
      <c r="AN147" s="27"/>
    </row>
    <row r="148" spans="2:40" ht="14.25">
      <c r="B148" s="28"/>
      <c r="C148" s="23"/>
      <c r="D148" s="29">
        <f t="shared" si="4"/>
        <v>30363.6</v>
      </c>
      <c r="E148" s="30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27">
        <f t="shared" si="5"/>
        <v>0</v>
      </c>
      <c r="AN148" s="27"/>
    </row>
    <row r="149" spans="2:40" ht="14.25">
      <c r="B149" s="28"/>
      <c r="C149" s="23"/>
      <c r="D149" s="29">
        <f t="shared" si="4"/>
        <v>30363.6</v>
      </c>
      <c r="E149" s="30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27">
        <f t="shared" si="5"/>
        <v>0</v>
      </c>
      <c r="AN149" s="27"/>
    </row>
    <row r="150" spans="2:40" ht="14.25">
      <c r="B150" s="28"/>
      <c r="C150" s="23"/>
      <c r="D150" s="29">
        <f t="shared" si="4"/>
        <v>30363.6</v>
      </c>
      <c r="E150" s="30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27">
        <f t="shared" si="5"/>
        <v>0</v>
      </c>
      <c r="AN150" s="27"/>
    </row>
    <row r="151" spans="2:40" ht="14.25">
      <c r="B151" s="28"/>
      <c r="C151" s="23"/>
      <c r="D151" s="29">
        <f t="shared" si="4"/>
        <v>30363.6</v>
      </c>
      <c r="E151" s="30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27">
        <f t="shared" si="5"/>
        <v>0</v>
      </c>
      <c r="AN151" s="27"/>
    </row>
    <row r="152" spans="2:40" ht="14.25">
      <c r="B152" s="28"/>
      <c r="C152" s="23"/>
      <c r="D152" s="29">
        <f t="shared" si="4"/>
        <v>30363.6</v>
      </c>
      <c r="E152" s="30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27">
        <f t="shared" si="5"/>
        <v>0</v>
      </c>
      <c r="AN152" s="27"/>
    </row>
    <row r="153" spans="2:40" ht="14.25">
      <c r="B153" s="28"/>
      <c r="C153" s="23"/>
      <c r="D153" s="29">
        <f t="shared" si="4"/>
        <v>30363.6</v>
      </c>
      <c r="E153" s="30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27">
        <f t="shared" si="5"/>
        <v>0</v>
      </c>
      <c r="AN153" s="27"/>
    </row>
    <row r="154" spans="2:40" ht="14.25">
      <c r="B154" s="28"/>
      <c r="C154" s="23"/>
      <c r="D154" s="29">
        <f t="shared" si="4"/>
        <v>30363.6</v>
      </c>
      <c r="E154" s="30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27">
        <f t="shared" si="5"/>
        <v>0</v>
      </c>
      <c r="AN154" s="27"/>
    </row>
    <row r="155" spans="2:40" ht="14.25">
      <c r="B155" s="28"/>
      <c r="C155" s="23"/>
      <c r="D155" s="29">
        <f t="shared" si="4"/>
        <v>30363.6</v>
      </c>
      <c r="E155" s="30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27">
        <f t="shared" si="5"/>
        <v>0</v>
      </c>
      <c r="AN155" s="27"/>
    </row>
    <row r="156" spans="2:40" ht="14.25">
      <c r="B156" s="28"/>
      <c r="C156" s="23"/>
      <c r="D156" s="29">
        <f t="shared" si="4"/>
        <v>30363.6</v>
      </c>
      <c r="E156" s="30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27">
        <f t="shared" si="5"/>
        <v>0</v>
      </c>
      <c r="AN156" s="27"/>
    </row>
    <row r="157" spans="2:40" ht="14.25">
      <c r="B157" s="28"/>
      <c r="C157" s="23"/>
      <c r="D157" s="29">
        <f t="shared" si="4"/>
        <v>30363.6</v>
      </c>
      <c r="E157" s="30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27">
        <f t="shared" si="5"/>
        <v>0</v>
      </c>
      <c r="AN157" s="27"/>
    </row>
    <row r="158" spans="2:40" ht="14.25">
      <c r="B158" s="28"/>
      <c r="C158" s="39"/>
      <c r="D158" s="29">
        <f t="shared" si="4"/>
        <v>30363.6</v>
      </c>
      <c r="E158" s="30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27">
        <f t="shared" si="5"/>
        <v>0</v>
      </c>
      <c r="AN158" s="27"/>
    </row>
    <row r="159" spans="2:40" ht="14.25">
      <c r="B159" s="28"/>
      <c r="C159" s="23"/>
      <c r="D159" s="29">
        <f t="shared" si="4"/>
        <v>30363.6</v>
      </c>
      <c r="E159" s="30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27">
        <f t="shared" si="5"/>
        <v>0</v>
      </c>
      <c r="AN159" s="27"/>
    </row>
    <row r="160" spans="2:40" ht="14.25">
      <c r="B160" s="28"/>
      <c r="C160" s="23"/>
      <c r="D160" s="29">
        <f t="shared" si="4"/>
        <v>30363.6</v>
      </c>
      <c r="E160" s="30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27">
        <f t="shared" si="5"/>
        <v>0</v>
      </c>
      <c r="AN160" s="27"/>
    </row>
    <row r="161" spans="2:40" ht="14.25">
      <c r="B161" s="28"/>
      <c r="C161" s="23"/>
      <c r="D161" s="29">
        <f t="shared" si="4"/>
        <v>30363.6</v>
      </c>
      <c r="E161" s="30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27">
        <f t="shared" si="5"/>
        <v>0</v>
      </c>
      <c r="AN161" s="27"/>
    </row>
    <row r="162" spans="2:40" ht="14.25">
      <c r="B162" s="28"/>
      <c r="C162" s="23"/>
      <c r="D162" s="29">
        <f t="shared" si="4"/>
        <v>30363.6</v>
      </c>
      <c r="E162" s="30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27">
        <f t="shared" si="5"/>
        <v>0</v>
      </c>
      <c r="AN162" s="27"/>
    </row>
    <row r="163" spans="2:40" ht="14.25">
      <c r="B163" s="28"/>
      <c r="C163" s="23"/>
      <c r="D163" s="29">
        <f t="shared" si="4"/>
        <v>30363.6</v>
      </c>
      <c r="E163" s="30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27">
        <f t="shared" si="5"/>
        <v>0</v>
      </c>
      <c r="AN163" s="27"/>
    </row>
    <row r="164" spans="2:40" ht="14.25">
      <c r="B164" s="28"/>
      <c r="C164" s="23"/>
      <c r="D164" s="29">
        <f t="shared" si="4"/>
        <v>30363.6</v>
      </c>
      <c r="E164" s="30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27">
        <f t="shared" si="5"/>
        <v>0</v>
      </c>
      <c r="AN164" s="27"/>
    </row>
    <row r="165" spans="2:40" ht="14.25">
      <c r="B165" s="28"/>
      <c r="C165" s="23"/>
      <c r="D165" s="29">
        <f t="shared" si="4"/>
        <v>30363.6</v>
      </c>
      <c r="E165" s="30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27">
        <f t="shared" si="5"/>
        <v>0</v>
      </c>
      <c r="AN165" s="27"/>
    </row>
    <row r="166" spans="2:40" ht="14.25">
      <c r="B166" s="28"/>
      <c r="C166" s="23"/>
      <c r="D166" s="29">
        <f t="shared" si="4"/>
        <v>30363.6</v>
      </c>
      <c r="E166" s="30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27">
        <f t="shared" si="5"/>
        <v>0</v>
      </c>
      <c r="AN166" s="27"/>
    </row>
    <row r="167" spans="2:40" ht="14.25">
      <c r="B167" s="28"/>
      <c r="C167" s="23"/>
      <c r="D167" s="29">
        <f t="shared" si="4"/>
        <v>30363.6</v>
      </c>
      <c r="E167" s="30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27">
        <f t="shared" si="5"/>
        <v>0</v>
      </c>
      <c r="AN167" s="27"/>
    </row>
    <row r="168" spans="2:40" ht="14.25">
      <c r="B168" s="35"/>
      <c r="C168" s="23"/>
      <c r="D168" s="29">
        <f t="shared" si="4"/>
        <v>30363.6</v>
      </c>
      <c r="E168" s="30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27">
        <f t="shared" si="5"/>
        <v>0</v>
      </c>
      <c r="AN168" s="27"/>
    </row>
    <row r="169" spans="2:40" ht="14.25">
      <c r="B169" s="28"/>
      <c r="C169" s="23"/>
      <c r="D169" s="29">
        <f t="shared" si="4"/>
        <v>30363.6</v>
      </c>
      <c r="E169" s="30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27">
        <f t="shared" si="5"/>
        <v>0</v>
      </c>
      <c r="AN169" s="27"/>
    </row>
    <row r="170" spans="2:40" ht="14.25">
      <c r="B170" s="28"/>
      <c r="C170" s="23"/>
      <c r="D170" s="29">
        <f t="shared" si="4"/>
        <v>30363.6</v>
      </c>
      <c r="E170" s="30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27">
        <f t="shared" si="5"/>
        <v>0</v>
      </c>
      <c r="AN170" s="27"/>
    </row>
    <row r="171" spans="2:40" ht="14.25">
      <c r="B171" s="35"/>
      <c r="C171" s="23"/>
      <c r="D171" s="29">
        <f t="shared" si="4"/>
        <v>30363.6</v>
      </c>
      <c r="E171" s="30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27">
        <f t="shared" si="5"/>
        <v>0</v>
      </c>
      <c r="AN171" s="27"/>
    </row>
    <row r="172" spans="2:40" ht="14.25">
      <c r="B172" s="35"/>
      <c r="C172" s="23"/>
      <c r="D172" s="29">
        <f t="shared" si="4"/>
        <v>30363.6</v>
      </c>
      <c r="E172" s="30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27">
        <f t="shared" si="5"/>
        <v>0</v>
      </c>
      <c r="AN172" s="27"/>
    </row>
    <row r="173" spans="2:40" ht="14.25">
      <c r="B173" s="35"/>
      <c r="C173" s="23"/>
      <c r="D173" s="29">
        <f t="shared" si="4"/>
        <v>30363.6</v>
      </c>
      <c r="E173" s="30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27">
        <f t="shared" si="5"/>
        <v>0</v>
      </c>
      <c r="AN173" s="27"/>
    </row>
    <row r="174" spans="2:40" ht="14.25">
      <c r="B174" s="35"/>
      <c r="C174" s="23"/>
      <c r="D174" s="29">
        <f t="shared" si="4"/>
        <v>30363.6</v>
      </c>
      <c r="E174" s="30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27">
        <f t="shared" si="5"/>
        <v>0</v>
      </c>
      <c r="AN174" s="27"/>
    </row>
    <row r="175" spans="2:40" ht="12.75" customHeight="1" hidden="1">
      <c r="B175" s="35"/>
      <c r="C175" s="23"/>
      <c r="D175" s="29">
        <f t="shared" si="4"/>
        <v>30363.6</v>
      </c>
      <c r="E175" s="30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27">
        <f t="shared" si="5"/>
        <v>0</v>
      </c>
      <c r="AN175" s="27"/>
    </row>
    <row r="176" spans="2:40" ht="12.75" customHeight="1" hidden="1">
      <c r="B176" s="35"/>
      <c r="C176" s="23"/>
      <c r="D176" s="29">
        <f t="shared" si="4"/>
        <v>30363.6</v>
      </c>
      <c r="E176" s="30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27">
        <f t="shared" si="5"/>
        <v>0</v>
      </c>
      <c r="AN176" s="27"/>
    </row>
    <row r="177" spans="2:40" ht="12.75" customHeight="1" hidden="1">
      <c r="B177" s="28"/>
      <c r="C177" s="23"/>
      <c r="D177" s="29">
        <f t="shared" si="4"/>
        <v>30363.6</v>
      </c>
      <c r="E177" s="30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27">
        <f t="shared" si="5"/>
        <v>0</v>
      </c>
      <c r="AN177" s="27"/>
    </row>
    <row r="178" spans="2:40" ht="14.25">
      <c r="B178" s="28"/>
      <c r="C178" s="23"/>
      <c r="D178" s="29">
        <f t="shared" si="4"/>
        <v>30363.6</v>
      </c>
      <c r="E178" s="30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27">
        <f t="shared" si="5"/>
        <v>0</v>
      </c>
      <c r="AN178" s="27"/>
    </row>
    <row r="179" spans="2:40" ht="14.25">
      <c r="B179" s="28"/>
      <c r="C179" s="23"/>
      <c r="D179" s="29">
        <f t="shared" si="4"/>
        <v>30363.6</v>
      </c>
      <c r="E179" s="30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27">
        <f t="shared" si="5"/>
        <v>0</v>
      </c>
      <c r="AN179" s="27"/>
    </row>
    <row r="180" spans="2:40" ht="14.25">
      <c r="B180" s="28"/>
      <c r="C180" s="23"/>
      <c r="D180" s="29">
        <f t="shared" si="4"/>
        <v>30363.6</v>
      </c>
      <c r="E180" s="30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27">
        <f t="shared" si="5"/>
        <v>0</v>
      </c>
      <c r="AN180" s="27"/>
    </row>
    <row r="181" spans="2:40" ht="14.25">
      <c r="B181" s="28"/>
      <c r="C181" s="23"/>
      <c r="D181" s="29">
        <f t="shared" si="4"/>
        <v>30363.6</v>
      </c>
      <c r="E181" s="30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27">
        <f t="shared" si="5"/>
        <v>0</v>
      </c>
      <c r="AN181" s="27"/>
    </row>
    <row r="182" spans="2:40" ht="14.25">
      <c r="B182" s="28"/>
      <c r="C182" s="23"/>
      <c r="D182" s="29">
        <f t="shared" si="4"/>
        <v>30363.6</v>
      </c>
      <c r="E182" s="30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27">
        <f t="shared" si="5"/>
        <v>0</v>
      </c>
      <c r="AN182" s="27"/>
    </row>
    <row r="183" spans="2:40" ht="14.25">
      <c r="B183" s="28"/>
      <c r="C183" s="23"/>
      <c r="D183" s="29">
        <f t="shared" si="4"/>
        <v>30363.6</v>
      </c>
      <c r="E183" s="30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27">
        <f t="shared" si="5"/>
        <v>0</v>
      </c>
      <c r="AN183" s="27"/>
    </row>
    <row r="184" spans="2:40" ht="14.25">
      <c r="B184" s="28"/>
      <c r="C184" s="23"/>
      <c r="D184" s="29">
        <f t="shared" si="4"/>
        <v>30363.6</v>
      </c>
      <c r="E184" s="30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27">
        <f t="shared" si="5"/>
        <v>0</v>
      </c>
      <c r="AN184" s="27"/>
    </row>
    <row r="185" spans="2:40" ht="14.25">
      <c r="B185" s="28"/>
      <c r="C185" s="23"/>
      <c r="D185" s="29">
        <f t="shared" si="4"/>
        <v>30363.6</v>
      </c>
      <c r="E185" s="30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27">
        <f t="shared" si="5"/>
        <v>0</v>
      </c>
      <c r="AN185" s="27"/>
    </row>
    <row r="186" spans="2:40" ht="14.25">
      <c r="B186" s="28"/>
      <c r="C186" s="23"/>
      <c r="D186" s="29">
        <f t="shared" si="4"/>
        <v>30363.6</v>
      </c>
      <c r="E186" s="30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27">
        <f t="shared" si="5"/>
        <v>0</v>
      </c>
      <c r="AN186" s="27"/>
    </row>
    <row r="187" spans="2:40" ht="14.25">
      <c r="B187" s="28"/>
      <c r="C187" s="23"/>
      <c r="D187" s="29">
        <f t="shared" si="4"/>
        <v>30363.6</v>
      </c>
      <c r="E187" s="30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27">
        <f t="shared" si="5"/>
        <v>0</v>
      </c>
      <c r="AN187" s="27"/>
    </row>
    <row r="188" spans="2:40" ht="14.25">
      <c r="B188" s="35"/>
      <c r="C188" s="23"/>
      <c r="D188" s="29">
        <f t="shared" si="4"/>
        <v>30363.6</v>
      </c>
      <c r="E188" s="30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27">
        <f t="shared" si="5"/>
        <v>0</v>
      </c>
      <c r="AN188" s="27"/>
    </row>
    <row r="189" spans="2:40" ht="14.25">
      <c r="B189" s="28"/>
      <c r="C189" s="23"/>
      <c r="D189" s="29">
        <f t="shared" si="4"/>
        <v>30363.6</v>
      </c>
      <c r="E189" s="30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27">
        <f t="shared" si="5"/>
        <v>0</v>
      </c>
      <c r="AN189" s="27"/>
    </row>
    <row r="190" spans="1:40" s="34" customFormat="1" ht="12.75">
      <c r="A190" s="8"/>
      <c r="B190" s="28"/>
      <c r="C190" s="36"/>
      <c r="D190" s="29">
        <f t="shared" si="4"/>
        <v>30363.6</v>
      </c>
      <c r="E190" s="30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27">
        <f t="shared" si="5"/>
        <v>0</v>
      </c>
      <c r="AN190" s="38"/>
    </row>
    <row r="191" spans="2:40" ht="14.25">
      <c r="B191" s="28"/>
      <c r="C191" s="23"/>
      <c r="D191" s="29">
        <f t="shared" si="4"/>
        <v>30363.6</v>
      </c>
      <c r="E191" s="30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27">
        <f t="shared" si="5"/>
        <v>0</v>
      </c>
      <c r="AN191" s="27"/>
    </row>
    <row r="192" spans="2:40" ht="14.25">
      <c r="B192" s="28"/>
      <c r="C192" s="23"/>
      <c r="D192" s="29">
        <f aca="true" t="shared" si="6" ref="D192:D204">D191+E192-F192</f>
        <v>30363.6</v>
      </c>
      <c r="E192" s="30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27">
        <f t="shared" si="5"/>
        <v>0</v>
      </c>
      <c r="AN192" s="27"/>
    </row>
    <row r="193" spans="2:40" ht="14.25">
      <c r="B193" s="28"/>
      <c r="C193" s="23"/>
      <c r="D193" s="29">
        <f t="shared" si="6"/>
        <v>30363.6</v>
      </c>
      <c r="E193" s="30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27">
        <f t="shared" si="5"/>
        <v>0</v>
      </c>
      <c r="AN193" s="27"/>
    </row>
    <row r="194" spans="2:40" ht="14.25">
      <c r="B194" s="28"/>
      <c r="C194" s="23"/>
      <c r="D194" s="29">
        <f t="shared" si="6"/>
        <v>30363.6</v>
      </c>
      <c r="E194" s="30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27">
        <f t="shared" si="5"/>
        <v>0</v>
      </c>
      <c r="AN194" s="27"/>
    </row>
    <row r="195" spans="2:40" ht="14.25">
      <c r="B195" s="35"/>
      <c r="C195" s="23"/>
      <c r="D195" s="29">
        <f t="shared" si="6"/>
        <v>30363.6</v>
      </c>
      <c r="E195" s="30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27">
        <f t="shared" si="5"/>
        <v>0</v>
      </c>
      <c r="AN195" s="27"/>
    </row>
    <row r="196" spans="2:39" ht="14.25">
      <c r="B196" s="28"/>
      <c r="C196" s="23"/>
      <c r="D196" s="29">
        <f t="shared" si="6"/>
        <v>30363.6</v>
      </c>
      <c r="E196" s="30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27">
        <f t="shared" si="5"/>
        <v>0</v>
      </c>
    </row>
    <row r="197" spans="2:39" ht="14.25">
      <c r="B197" s="28"/>
      <c r="C197" s="23"/>
      <c r="D197" s="29">
        <f t="shared" si="6"/>
        <v>30363.6</v>
      </c>
      <c r="E197" s="30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27">
        <f t="shared" si="5"/>
        <v>0</v>
      </c>
    </row>
    <row r="198" spans="2:39" ht="14.25">
      <c r="B198" s="35"/>
      <c r="C198" s="23"/>
      <c r="D198" s="29">
        <f t="shared" si="6"/>
        <v>30363.6</v>
      </c>
      <c r="E198" s="30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27">
        <f t="shared" si="5"/>
        <v>0</v>
      </c>
    </row>
    <row r="199" spans="2:39" ht="14.25">
      <c r="B199" s="35"/>
      <c r="C199" s="23"/>
      <c r="D199" s="29">
        <f t="shared" si="6"/>
        <v>30363.6</v>
      </c>
      <c r="E199" s="30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27">
        <f t="shared" si="5"/>
        <v>0</v>
      </c>
    </row>
    <row r="200" spans="2:39" ht="14.25">
      <c r="B200" s="28"/>
      <c r="C200" s="23"/>
      <c r="D200" s="29">
        <f t="shared" si="6"/>
        <v>30363.6</v>
      </c>
      <c r="E200" s="30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27">
        <f>E200-F200+G200+H200-K200+L200+M200-N200+O200+P200+Q200+R200+S200+T200+U200+V200+W200+Y200+AA200+AB200+Z200+AC200+AD200+AE200+AF200+AG200+AH200+AI200-AJ200+AK200+AL200+X200-I200-J200</f>
        <v>0</v>
      </c>
    </row>
    <row r="201" spans="2:39" ht="14.25">
      <c r="B201" s="28"/>
      <c r="C201" s="23"/>
      <c r="D201" s="29">
        <f t="shared" si="6"/>
        <v>30363.6</v>
      </c>
      <c r="E201" s="30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27">
        <f>E201-F201+G201+H201-K201+L201+M201-N201+O201+P201+Q201+R201+S201+T201+U201+V201+W201+Y201+AA201+AB201+Z201+AC201+AD201+AE201+AF201+AG201+AH201+AI201-AJ201+AK201+AL201+X201-I201-J201</f>
        <v>0</v>
      </c>
    </row>
    <row r="202" spans="2:39" ht="12.75" customHeight="1">
      <c r="B202" s="28"/>
      <c r="C202" s="23"/>
      <c r="D202" s="29">
        <f t="shared" si="6"/>
        <v>30363.6</v>
      </c>
      <c r="E202" s="30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27">
        <f>E202-F202+G202+H202-K202+L202+M202-N202+O202+P202+Q202+R202+S202+T202+U202+V202+W202+Y202+AA202+AB202+Z202+AC202+AD202+AE202+AF202+AG202+AH202+AI202-AJ202+AK202+AL202+X202-I202-J202</f>
        <v>0</v>
      </c>
    </row>
    <row r="203" spans="2:39" ht="12.75" customHeight="1">
      <c r="B203" s="28"/>
      <c r="C203" s="23"/>
      <c r="D203" s="29">
        <f t="shared" si="6"/>
        <v>30363.6</v>
      </c>
      <c r="E203" s="30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27">
        <f>E203-F203+G203+H203-K203+L203+M203-N203+O203+P203+Q203+R203+S203+T203+U203+V203+W203+Y203+AA203+AB203+Z203+AC203+AD203+AE203+AF203+AG203+AH203+AI203-AJ203+AK203+AL203+X203-I203-J203</f>
        <v>0</v>
      </c>
    </row>
    <row r="204" spans="2:39" ht="12.75" customHeight="1">
      <c r="B204" s="28"/>
      <c r="C204" s="23"/>
      <c r="D204" s="29">
        <f t="shared" si="6"/>
        <v>30363.6</v>
      </c>
      <c r="E204" s="30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27">
        <f>E204-F204+G204+H204-K204+L204+M204-N204+O204+P204+Q204+R204+S204+T204+U204+V204+W204+Y204+AA204+AB204+Z204+AC204+AD204+AE204+AF204+AG204+AH204+AI204-AJ204+AK204+AL204+X204-I204-J204</f>
        <v>0</v>
      </c>
    </row>
  </sheetData>
  <sheetProtection/>
  <mergeCells count="33">
    <mergeCell ref="I2:I4"/>
    <mergeCell ref="J2:J4"/>
    <mergeCell ref="G2:G4"/>
    <mergeCell ref="H2:H4"/>
    <mergeCell ref="E2:F4"/>
    <mergeCell ref="AK2:AK4"/>
    <mergeCell ref="Z2:Z4"/>
    <mergeCell ref="AI2:AI4"/>
    <mergeCell ref="AH2:AH4"/>
    <mergeCell ref="AE2:AE4"/>
    <mergeCell ref="K2:K4"/>
    <mergeCell ref="L2:L4"/>
    <mergeCell ref="M2:M4"/>
    <mergeCell ref="AD2:AD4"/>
    <mergeCell ref="AA2:AA4"/>
    <mergeCell ref="AB2:AB4"/>
    <mergeCell ref="Q2:Q4"/>
    <mergeCell ref="N2:N4"/>
    <mergeCell ref="O2:O4"/>
    <mergeCell ref="R2:R4"/>
    <mergeCell ref="S2:S4"/>
    <mergeCell ref="W2:W4"/>
    <mergeCell ref="Y2:Y4"/>
    <mergeCell ref="T2:T4"/>
    <mergeCell ref="V2:V4"/>
    <mergeCell ref="AC2:AC4"/>
    <mergeCell ref="U2:U4"/>
    <mergeCell ref="AF2:AF4"/>
    <mergeCell ref="X2:X4"/>
    <mergeCell ref="P2:P4"/>
    <mergeCell ref="AL2:AL4"/>
    <mergeCell ref="AG2:AG4"/>
    <mergeCell ref="AJ2:AJ4"/>
  </mergeCells>
  <printOptions gridLines="1" horizontalCentered="1"/>
  <pageMargins left="0" right="0" top="0.2362204724409449" bottom="0" header="0.5118110236220472" footer="0"/>
  <pageSetup horizontalDpi="240" verticalDpi="240" orientation="landscape" paperSize="5" scale="53" r:id="rId1"/>
  <rowBreaks count="2" manualBreakCount="2">
    <brk id="94" max="255" man="1"/>
    <brk id="1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99"/>
  <sheetViews>
    <sheetView workbookViewId="0" topLeftCell="A1">
      <selection activeCell="D102" sqref="D102"/>
    </sheetView>
  </sheetViews>
  <sheetFormatPr defaultColWidth="11.00390625" defaultRowHeight="14.25"/>
  <cols>
    <col min="1" max="1" width="4.50390625" style="3" customWidth="1"/>
    <col min="2" max="2" width="36.75390625" style="3" bestFit="1" customWidth="1"/>
    <col min="3" max="5" width="12.00390625" style="3" bestFit="1" customWidth="1"/>
    <col min="6" max="6" width="11.875" style="3" bestFit="1" customWidth="1"/>
    <col min="7" max="16384" width="11.00390625" style="3" customWidth="1"/>
  </cols>
  <sheetData>
    <row r="1" spans="1:5" ht="15">
      <c r="A1" s="84" t="str">
        <f>'1er trim.'!B1</f>
        <v>ABC inc.</v>
      </c>
      <c r="B1" s="84"/>
      <c r="C1" s="84"/>
      <c r="D1" s="84"/>
      <c r="E1" s="84"/>
    </row>
    <row r="2" spans="1:5" ht="15">
      <c r="A2" s="84" t="s">
        <v>21</v>
      </c>
      <c r="B2" s="84"/>
      <c r="C2" s="84"/>
      <c r="D2" s="84"/>
      <c r="E2" s="84"/>
    </row>
    <row r="3" spans="1:5" ht="14.25">
      <c r="A3" s="86" t="s">
        <v>119</v>
      </c>
      <c r="B3" s="86"/>
      <c r="C3" s="86"/>
      <c r="D3" s="86"/>
      <c r="E3" s="86"/>
    </row>
    <row r="4" spans="1:5" ht="14.25">
      <c r="A4" s="1"/>
      <c r="B4" s="1"/>
      <c r="C4" s="1"/>
      <c r="D4" s="1"/>
      <c r="E4" s="1"/>
    </row>
    <row r="5" spans="1:5" ht="15">
      <c r="A5" s="55" t="s">
        <v>82</v>
      </c>
      <c r="B5" s="1"/>
      <c r="D5" s="1"/>
      <c r="E5" s="1"/>
    </row>
    <row r="6" spans="2:4" ht="14.25">
      <c r="B6" s="3" t="s">
        <v>22</v>
      </c>
      <c r="D6" s="2">
        <f>'1er trim.'!K7</f>
        <v>0</v>
      </c>
    </row>
    <row r="7" spans="2:4" ht="14.25">
      <c r="B7" s="3" t="s">
        <v>68</v>
      </c>
      <c r="D7" s="4">
        <f>'1er trim.'!AJ7</f>
        <v>0</v>
      </c>
    </row>
    <row r="8" spans="1:5" ht="15">
      <c r="A8" s="56" t="s">
        <v>83</v>
      </c>
      <c r="E8" s="60">
        <f>D6+D7</f>
        <v>0</v>
      </c>
    </row>
    <row r="9" ht="14.25"/>
    <row r="10" ht="15">
      <c r="A10" s="56" t="s">
        <v>58</v>
      </c>
    </row>
    <row r="11" spans="2:5" ht="14.25">
      <c r="B11" s="3" t="s">
        <v>52</v>
      </c>
      <c r="D11" s="87"/>
      <c r="E11" s="5"/>
    </row>
    <row r="12" spans="2:5" ht="14.25">
      <c r="B12" s="3" t="s">
        <v>20</v>
      </c>
      <c r="D12" s="3">
        <f>'1er trim.'!L7</f>
        <v>0</v>
      </c>
      <c r="E12" s="5"/>
    </row>
    <row r="13" spans="2:5" ht="14.25">
      <c r="B13" s="3" t="s">
        <v>53</v>
      </c>
      <c r="D13" s="3">
        <f>'1er trim.'!M7</f>
        <v>0</v>
      </c>
      <c r="E13" s="5"/>
    </row>
    <row r="14" spans="2:5" ht="14.25">
      <c r="B14" s="3" t="s">
        <v>54</v>
      </c>
      <c r="D14" s="3">
        <f>'1er trim.'!N7</f>
        <v>0</v>
      </c>
      <c r="E14" s="5"/>
    </row>
    <row r="15" spans="2:5" ht="14.25">
      <c r="B15" s="3" t="s">
        <v>55</v>
      </c>
      <c r="D15" s="88"/>
      <c r="E15" s="5"/>
    </row>
    <row r="16" spans="1:5" ht="15">
      <c r="A16" s="56" t="s">
        <v>57</v>
      </c>
      <c r="E16" s="4">
        <f>D11+D12+D13-D14-D15</f>
        <v>0</v>
      </c>
    </row>
    <row r="17" ht="14.25"/>
    <row r="18" spans="1:5" ht="15">
      <c r="A18" s="56" t="s">
        <v>56</v>
      </c>
      <c r="E18" s="56">
        <f>E8-E16</f>
        <v>0</v>
      </c>
    </row>
    <row r="19" ht="14.25"/>
    <row r="20" spans="1:4" ht="15">
      <c r="A20" s="56" t="s">
        <v>23</v>
      </c>
      <c r="D20" s="53"/>
    </row>
    <row r="21" spans="2:4" ht="14.25">
      <c r="B21" s="3" t="s">
        <v>48</v>
      </c>
      <c r="D21" s="53">
        <f>'1er trim.'!O7</f>
        <v>0</v>
      </c>
    </row>
    <row r="22" spans="2:4" ht="14.25">
      <c r="B22" s="3" t="s">
        <v>10</v>
      </c>
      <c r="D22" s="53">
        <f>'1er trim.'!P7</f>
        <v>0</v>
      </c>
    </row>
    <row r="23" spans="2:4" ht="14.25">
      <c r="B23" s="3" t="s">
        <v>49</v>
      </c>
      <c r="D23" s="53">
        <f>'1er trim.'!Q7</f>
        <v>0</v>
      </c>
    </row>
    <row r="24" spans="2:4" ht="14.25">
      <c r="B24" s="67" t="s">
        <v>99</v>
      </c>
      <c r="D24" s="53">
        <f>'1er trim.'!R7</f>
        <v>0</v>
      </c>
    </row>
    <row r="25" spans="2:4" ht="14.25">
      <c r="B25" s="3" t="s">
        <v>19</v>
      </c>
      <c r="D25" s="87">
        <f>'1er trim.'!S7</f>
        <v>0</v>
      </c>
    </row>
    <row r="26" spans="2:4" ht="14.25">
      <c r="B26" s="3" t="s">
        <v>84</v>
      </c>
      <c r="D26" s="53">
        <f>'1er trim.'!T7</f>
        <v>0</v>
      </c>
    </row>
    <row r="27" spans="2:4" s="63" customFormat="1" ht="14.25">
      <c r="B27" s="67" t="s">
        <v>96</v>
      </c>
      <c r="D27" s="53">
        <f>'1er trim.'!U7</f>
        <v>0</v>
      </c>
    </row>
    <row r="28" spans="2:4" ht="14.25">
      <c r="B28" s="67" t="s">
        <v>95</v>
      </c>
      <c r="D28" s="53">
        <f>'1er trim.'!V7</f>
        <v>0</v>
      </c>
    </row>
    <row r="29" spans="2:4" ht="14.25">
      <c r="B29" s="3" t="s">
        <v>50</v>
      </c>
      <c r="D29" s="53">
        <f>'1er trim.'!W7</f>
        <v>0</v>
      </c>
    </row>
    <row r="30" spans="2:4" s="63" customFormat="1" ht="14.25">
      <c r="B30" s="67" t="s">
        <v>98</v>
      </c>
      <c r="D30" s="53">
        <f>'1er trim.'!X7</f>
        <v>0</v>
      </c>
    </row>
    <row r="31" spans="2:4" ht="14.25">
      <c r="B31" s="67" t="s">
        <v>106</v>
      </c>
      <c r="D31" s="53">
        <f>'1er trim.'!Y7</f>
        <v>0</v>
      </c>
    </row>
    <row r="32" spans="2:4" s="63" customFormat="1" ht="14.25">
      <c r="B32" s="67" t="s">
        <v>94</v>
      </c>
      <c r="D32" s="53">
        <f>'1er trim.'!Z7</f>
        <v>0</v>
      </c>
    </row>
    <row r="33" spans="2:4" ht="14.25">
      <c r="B33" s="3" t="s">
        <v>51</v>
      </c>
      <c r="D33" s="53">
        <f>'1er trim.'!AA7</f>
        <v>0</v>
      </c>
    </row>
    <row r="34" spans="2:4" ht="14.25">
      <c r="B34" s="3" t="s">
        <v>85</v>
      </c>
      <c r="D34" s="53">
        <f>'1er trim.'!AB7</f>
        <v>0</v>
      </c>
    </row>
    <row r="35" spans="2:4" ht="14.25">
      <c r="B35" s="3" t="s">
        <v>86</v>
      </c>
      <c r="D35" s="53">
        <f>'1er trim.'!AE7</f>
        <v>0</v>
      </c>
    </row>
    <row r="36" spans="2:4" s="63" customFormat="1" ht="14.25">
      <c r="B36" s="67" t="s">
        <v>97</v>
      </c>
      <c r="D36" s="53">
        <f>'1er trim.'!AF7</f>
        <v>0</v>
      </c>
    </row>
    <row r="37" spans="2:4" ht="14.25">
      <c r="B37" s="3" t="s">
        <v>8</v>
      </c>
      <c r="D37" s="53">
        <f>'1er trim.'!AH7</f>
        <v>0</v>
      </c>
    </row>
    <row r="38" spans="2:4" ht="14.25">
      <c r="B38" s="3" t="s">
        <v>70</v>
      </c>
      <c r="D38" s="53">
        <f>'1er trim.'!AI7</f>
        <v>0</v>
      </c>
    </row>
    <row r="39" spans="2:4" ht="14.25">
      <c r="B39" s="3" t="s">
        <v>87</v>
      </c>
      <c r="D39" s="4">
        <f>'1er trim.'!AK7</f>
        <v>0</v>
      </c>
    </row>
    <row r="40" spans="1:5" ht="15">
      <c r="A40" s="56" t="s">
        <v>24</v>
      </c>
      <c r="E40" s="62">
        <f>SUM(D21:D39)</f>
        <v>0</v>
      </c>
    </row>
    <row r="41" ht="14.25"/>
    <row r="42" spans="1:5" ht="14.25">
      <c r="A42" s="3" t="s">
        <v>88</v>
      </c>
      <c r="E42" s="4">
        <f>'1er trim.'!AL7</f>
        <v>0</v>
      </c>
    </row>
    <row r="43" ht="14.25"/>
    <row r="44" spans="1:5" ht="15.75" thickBot="1">
      <c r="A44" s="56" t="s">
        <v>27</v>
      </c>
      <c r="E44" s="61">
        <f>E18-E40-E42</f>
        <v>0</v>
      </c>
    </row>
    <row r="45" ht="15" thickTop="1"/>
    <row r="46" ht="14.25"/>
    <row r="47" ht="14.25"/>
    <row r="48" spans="1:5" ht="15">
      <c r="A48" s="84" t="str">
        <f>A1</f>
        <v>ABC inc.</v>
      </c>
      <c r="B48" s="84"/>
      <c r="C48" s="84"/>
      <c r="D48" s="84"/>
      <c r="E48" s="84"/>
    </row>
    <row r="49" spans="1:5" ht="15">
      <c r="A49" s="84" t="s">
        <v>25</v>
      </c>
      <c r="B49" s="84"/>
      <c r="C49" s="84"/>
      <c r="D49" s="84"/>
      <c r="E49" s="84"/>
    </row>
    <row r="50" spans="1:5" ht="14.25">
      <c r="A50" s="85" t="str">
        <f>A3</f>
        <v>Pour l'exercice terminé le 31 mars 2018</v>
      </c>
      <c r="B50" s="85"/>
      <c r="C50" s="85"/>
      <c r="D50" s="85"/>
      <c r="E50" s="85"/>
    </row>
    <row r="51" ht="14.25"/>
    <row r="52" spans="1:5" ht="15">
      <c r="A52" s="56" t="s">
        <v>26</v>
      </c>
      <c r="E52" s="89"/>
    </row>
    <row r="53" spans="1:5" ht="14.25">
      <c r="A53" s="3" t="s">
        <v>27</v>
      </c>
      <c r="E53" s="3">
        <f>E44</f>
        <v>0</v>
      </c>
    </row>
    <row r="54" spans="1:5" ht="14.25">
      <c r="A54" s="3" t="s">
        <v>28</v>
      </c>
      <c r="E54" s="88"/>
    </row>
    <row r="55" ht="14.25"/>
    <row r="56" spans="1:5" ht="15.75" thickBot="1">
      <c r="A56" s="56" t="s">
        <v>29</v>
      </c>
      <c r="E56" s="61">
        <f>E52+E53-E54</f>
        <v>0</v>
      </c>
    </row>
    <row r="57" ht="15" thickTop="1"/>
    <row r="58" ht="14.25"/>
    <row r="59" spans="1:5" ht="15">
      <c r="A59" s="84" t="str">
        <f>A48</f>
        <v>ABC inc.</v>
      </c>
      <c r="B59" s="84"/>
      <c r="C59" s="84"/>
      <c r="D59" s="84"/>
      <c r="E59" s="84"/>
    </row>
    <row r="60" spans="1:5" ht="15">
      <c r="A60" s="84" t="s">
        <v>30</v>
      </c>
      <c r="B60" s="84"/>
      <c r="C60" s="84"/>
      <c r="D60" s="84"/>
      <c r="E60" s="84"/>
    </row>
    <row r="61" spans="1:5" ht="14.25">
      <c r="A61" s="85" t="str">
        <f>'1er trim.'!B4</f>
        <v>Au 31 mars 2018</v>
      </c>
      <c r="B61" s="85"/>
      <c r="C61" s="85"/>
      <c r="D61" s="85"/>
      <c r="E61" s="85"/>
    </row>
    <row r="62" spans="1:5" ht="14.25">
      <c r="A62" s="1"/>
      <c r="B62" s="1"/>
      <c r="C62" s="1"/>
      <c r="D62" s="1"/>
      <c r="E62" s="1"/>
    </row>
    <row r="63" ht="15">
      <c r="A63" s="57" t="s">
        <v>31</v>
      </c>
    </row>
    <row r="64" spans="2:4" ht="14.25">
      <c r="B64" s="3" t="s">
        <v>11</v>
      </c>
      <c r="C64" s="5"/>
      <c r="D64" s="59">
        <f>'1er trim.'!D7</f>
        <v>30363.6</v>
      </c>
    </row>
    <row r="65" spans="2:4" ht="14.25">
      <c r="B65" s="67" t="s">
        <v>113</v>
      </c>
      <c r="C65" s="5"/>
      <c r="D65" s="87"/>
    </row>
    <row r="66" spans="2:4" ht="14.25">
      <c r="B66" s="3" t="s">
        <v>15</v>
      </c>
      <c r="D66" s="53">
        <f>'1er trim.'!G7</f>
        <v>0</v>
      </c>
    </row>
    <row r="67" spans="2:4" ht="14.25">
      <c r="B67" s="3" t="s">
        <v>16</v>
      </c>
      <c r="D67" s="53">
        <f>'1er trim.'!H7</f>
        <v>0</v>
      </c>
    </row>
    <row r="68" spans="2:4" ht="14.25">
      <c r="B68" s="3" t="s">
        <v>61</v>
      </c>
      <c r="D68" s="3">
        <f>D15</f>
        <v>0</v>
      </c>
    </row>
    <row r="69" spans="2:5" ht="14.25">
      <c r="B69" s="63" t="s">
        <v>65</v>
      </c>
      <c r="D69" s="65">
        <f>'1er trim.'!AG7</f>
        <v>0</v>
      </c>
      <c r="E69" s="5"/>
    </row>
    <row r="70" spans="2:5" s="63" customFormat="1" ht="14.25">
      <c r="B70" s="67" t="s">
        <v>103</v>
      </c>
      <c r="D70" s="88"/>
      <c r="E70" s="5"/>
    </row>
    <row r="71" spans="1:5" ht="15">
      <c r="A71" s="57" t="s">
        <v>32</v>
      </c>
      <c r="E71" s="2">
        <f>SUM(D64:D70)</f>
        <v>30363.6</v>
      </c>
    </row>
    <row r="72" ht="15">
      <c r="A72" s="57" t="s">
        <v>33</v>
      </c>
    </row>
    <row r="73" spans="2:3" ht="14.25">
      <c r="B73" s="63" t="s">
        <v>90</v>
      </c>
      <c r="C73" s="89"/>
    </row>
    <row r="74" spans="2:4" ht="14.25">
      <c r="B74" s="64" t="s">
        <v>91</v>
      </c>
      <c r="C74" s="88"/>
      <c r="D74" s="54">
        <f>C73-C74</f>
        <v>0</v>
      </c>
    </row>
    <row r="75" spans="2:4" ht="14.25">
      <c r="B75" s="63" t="s">
        <v>92</v>
      </c>
      <c r="C75" s="87"/>
      <c r="D75" s="53"/>
    </row>
    <row r="76" spans="2:5" ht="14.25">
      <c r="B76" s="64" t="s">
        <v>93</v>
      </c>
      <c r="C76" s="88"/>
      <c r="D76" s="54">
        <f>C75-C76</f>
        <v>0</v>
      </c>
      <c r="E76" s="5"/>
    </row>
    <row r="77" spans="2:5" s="63" customFormat="1" ht="14.25">
      <c r="B77" s="70" t="s">
        <v>102</v>
      </c>
      <c r="D77" s="90"/>
      <c r="E77" s="5"/>
    </row>
    <row r="78" spans="1:5" ht="15">
      <c r="A78" s="57" t="s">
        <v>34</v>
      </c>
      <c r="E78" s="4">
        <f>SUM(D74:D77)</f>
        <v>0</v>
      </c>
    </row>
    <row r="79" ht="14.25">
      <c r="E79" s="5"/>
    </row>
    <row r="80" spans="1:5" ht="15.75" thickBot="1">
      <c r="A80" s="57" t="s">
        <v>35</v>
      </c>
      <c r="E80" s="61">
        <f>E71+E78</f>
        <v>30363.6</v>
      </c>
    </row>
    <row r="81" ht="15" thickTop="1"/>
    <row r="82" spans="1:8" ht="17.25" customHeight="1">
      <c r="A82" s="57" t="s">
        <v>36</v>
      </c>
      <c r="H82" s="69"/>
    </row>
    <row r="83" spans="2:8" ht="14.25">
      <c r="B83" s="3" t="s">
        <v>37</v>
      </c>
      <c r="D83" s="87"/>
      <c r="H83" s="68"/>
    </row>
    <row r="84" spans="2:4" ht="14.25">
      <c r="B84" s="3" t="s">
        <v>38</v>
      </c>
      <c r="D84" s="53">
        <f>'1er trim.'!I7</f>
        <v>0</v>
      </c>
    </row>
    <row r="85" spans="2:4" ht="14.25">
      <c r="B85" s="3" t="s">
        <v>39</v>
      </c>
      <c r="D85" s="53">
        <f>'1er trim.'!J7</f>
        <v>0</v>
      </c>
    </row>
    <row r="86" spans="2:5" s="63" customFormat="1" ht="14.25">
      <c r="B86" s="67" t="s">
        <v>101</v>
      </c>
      <c r="D86" s="87"/>
      <c r="E86" s="5"/>
    </row>
    <row r="87" spans="2:5" s="63" customFormat="1" ht="14.25">
      <c r="B87" s="67" t="s">
        <v>104</v>
      </c>
      <c r="D87" s="88"/>
      <c r="E87" s="5"/>
    </row>
    <row r="88" spans="1:5" ht="15">
      <c r="A88" s="57" t="s">
        <v>40</v>
      </c>
      <c r="E88" s="3">
        <f>SUM(D83:D87)</f>
        <v>0</v>
      </c>
    </row>
    <row r="89" ht="15">
      <c r="A89" s="57" t="s">
        <v>41</v>
      </c>
    </row>
    <row r="90" spans="2:4" ht="14.25">
      <c r="B90" s="3" t="s">
        <v>42</v>
      </c>
      <c r="C90" s="87"/>
      <c r="D90" s="65">
        <f>C90-'1er trim.'!AC7</f>
        <v>0</v>
      </c>
    </row>
    <row r="91" spans="2:5" s="63" customFormat="1" ht="14.25">
      <c r="B91" s="67" t="s">
        <v>105</v>
      </c>
      <c r="D91" s="88"/>
      <c r="E91" s="5"/>
    </row>
    <row r="92" spans="1:5" ht="15">
      <c r="A92" s="57" t="s">
        <v>43</v>
      </c>
      <c r="E92" s="3">
        <f>D90+D91</f>
        <v>0</v>
      </c>
    </row>
    <row r="93" ht="14.25"/>
    <row r="94" ht="15">
      <c r="A94" s="57" t="s">
        <v>44</v>
      </c>
    </row>
    <row r="95" spans="2:4" ht="14.25">
      <c r="B95" s="67" t="s">
        <v>100</v>
      </c>
      <c r="D95" s="87"/>
    </row>
    <row r="96" spans="2:5" ht="14.25">
      <c r="B96" s="3" t="s">
        <v>45</v>
      </c>
      <c r="D96" s="4">
        <f>E56</f>
        <v>0</v>
      </c>
      <c r="E96" s="5"/>
    </row>
    <row r="97" spans="1:5" ht="15">
      <c r="A97" s="57" t="s">
        <v>46</v>
      </c>
      <c r="E97" s="4">
        <f>SUM(D95:D96)</f>
        <v>0</v>
      </c>
    </row>
    <row r="98" ht="14.25">
      <c r="E98" s="5"/>
    </row>
    <row r="99" spans="1:5" ht="15.75" thickBot="1">
      <c r="A99" s="57" t="s">
        <v>47</v>
      </c>
      <c r="E99" s="61">
        <f>E88+E92+E97</f>
        <v>0</v>
      </c>
    </row>
    <row r="100" ht="15" thickTop="1"/>
  </sheetData>
  <sheetProtection/>
  <mergeCells count="9">
    <mergeCell ref="A1:E1"/>
    <mergeCell ref="A2:E2"/>
    <mergeCell ref="A3:E3"/>
    <mergeCell ref="A59:E59"/>
    <mergeCell ref="A60:E60"/>
    <mergeCell ref="A61:E61"/>
    <mergeCell ref="A48:E48"/>
    <mergeCell ref="A49:E49"/>
    <mergeCell ref="A50:E5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92D050"/>
  </sheetPr>
  <dimension ref="A1:AQ204"/>
  <sheetViews>
    <sheetView zoomScalePageLayoutView="0" workbookViewId="0" topLeftCell="A1">
      <pane xSplit="4" ySplit="7" topLeftCell="E8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71" sqref="D71"/>
    </sheetView>
  </sheetViews>
  <sheetFormatPr defaultColWidth="9.625" defaultRowHeight="14.25"/>
  <cols>
    <col min="1" max="1" width="6.875" style="8" bestFit="1" customWidth="1"/>
    <col min="2" max="2" width="13.00390625" style="41" customWidth="1"/>
    <col min="3" max="3" width="10.00390625" style="8" customWidth="1"/>
    <col min="4" max="4" width="11.50390625" style="8" customWidth="1"/>
    <col min="5" max="5" width="11.625" style="24" customWidth="1"/>
    <col min="6" max="6" width="10.125" style="8" bestFit="1" customWidth="1"/>
    <col min="7" max="10" width="9.875" style="8" customWidth="1"/>
    <col min="11" max="15" width="10.875" style="8" customWidth="1"/>
    <col min="16" max="17" width="9.875" style="8" customWidth="1"/>
    <col min="18" max="19" width="9.625" style="3" customWidth="1"/>
    <col min="20" max="22" width="9.875" style="8" customWidth="1"/>
    <col min="23" max="23" width="9.625" style="3" customWidth="1"/>
    <col min="24" max="24" width="9.625" style="8" customWidth="1"/>
    <col min="25" max="25" width="10.50390625" style="8" customWidth="1"/>
    <col min="26" max="26" width="11.875" style="8" customWidth="1"/>
    <col min="27" max="28" width="9.875" style="8" customWidth="1"/>
    <col min="29" max="29" width="9.875" style="34" bestFit="1" customWidth="1"/>
    <col min="30" max="32" width="9.875" style="8" customWidth="1"/>
    <col min="33" max="33" width="11.50390625" style="8" customWidth="1"/>
    <col min="34" max="36" width="9.875" style="8" customWidth="1"/>
    <col min="37" max="37" width="10.125" style="8" customWidth="1"/>
    <col min="38" max="38" width="9.875" style="8" customWidth="1"/>
    <col min="39" max="39" width="12.625" style="8" bestFit="1" customWidth="1"/>
    <col min="40" max="40" width="9.625" style="8" customWidth="1"/>
    <col min="41" max="43" width="9.625" style="3" customWidth="1"/>
    <col min="44" max="16384" width="9.625" style="8" customWidth="1"/>
  </cols>
  <sheetData>
    <row r="1" spans="2:38" ht="14.25">
      <c r="B1" s="50" t="str">
        <f>'1er trim.'!B1</f>
        <v>ABC inc.</v>
      </c>
      <c r="C1" s="10"/>
      <c r="D1" s="10"/>
      <c r="E1" s="11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T1" s="11"/>
      <c r="U1" s="11"/>
      <c r="V1" s="11"/>
      <c r="X1" s="11"/>
      <c r="Y1" s="11"/>
      <c r="Z1" s="11"/>
      <c r="AA1" s="11"/>
      <c r="AB1" s="11"/>
      <c r="AC1" s="12"/>
      <c r="AD1" s="11"/>
      <c r="AE1" s="11"/>
      <c r="AF1" s="11"/>
      <c r="AG1" s="11"/>
      <c r="AH1" s="11"/>
      <c r="AI1" s="11"/>
      <c r="AJ1" s="11"/>
      <c r="AK1" s="11"/>
      <c r="AL1" s="11"/>
    </row>
    <row r="2" spans="2:38" ht="14.25" customHeight="1">
      <c r="B2" s="13" t="s">
        <v>12</v>
      </c>
      <c r="C2" s="14"/>
      <c r="D2" s="15"/>
      <c r="E2" s="78" t="s">
        <v>11</v>
      </c>
      <c r="F2" s="79"/>
      <c r="G2" s="75" t="s">
        <v>15</v>
      </c>
      <c r="H2" s="75" t="s">
        <v>16</v>
      </c>
      <c r="I2" s="75" t="s">
        <v>38</v>
      </c>
      <c r="J2" s="75" t="s">
        <v>39</v>
      </c>
      <c r="K2" s="75" t="s">
        <v>66</v>
      </c>
      <c r="L2" s="75" t="s">
        <v>20</v>
      </c>
      <c r="M2" s="75" t="s">
        <v>53</v>
      </c>
      <c r="N2" s="75" t="s">
        <v>67</v>
      </c>
      <c r="O2" s="75" t="s">
        <v>59</v>
      </c>
      <c r="P2" s="75" t="s">
        <v>10</v>
      </c>
      <c r="Q2" s="75" t="s">
        <v>64</v>
      </c>
      <c r="R2" s="75" t="s">
        <v>99</v>
      </c>
      <c r="S2" s="75" t="s">
        <v>19</v>
      </c>
      <c r="T2" s="75" t="s">
        <v>62</v>
      </c>
      <c r="U2" s="75" t="s">
        <v>96</v>
      </c>
      <c r="V2" s="75" t="s">
        <v>95</v>
      </c>
      <c r="W2" s="75" t="s">
        <v>60</v>
      </c>
      <c r="X2" s="75" t="s">
        <v>98</v>
      </c>
      <c r="Y2" s="75" t="s">
        <v>107</v>
      </c>
      <c r="Z2" s="75" t="s">
        <v>94</v>
      </c>
      <c r="AA2" s="75" t="s">
        <v>9</v>
      </c>
      <c r="AB2" s="75" t="s">
        <v>17</v>
      </c>
      <c r="AC2" s="72" t="s">
        <v>71</v>
      </c>
      <c r="AD2" s="75" t="s">
        <v>63</v>
      </c>
      <c r="AE2" s="75" t="s">
        <v>18</v>
      </c>
      <c r="AF2" s="75" t="s">
        <v>97</v>
      </c>
      <c r="AG2" s="75" t="s">
        <v>65</v>
      </c>
      <c r="AH2" s="75" t="s">
        <v>8</v>
      </c>
      <c r="AI2" s="75" t="s">
        <v>70</v>
      </c>
      <c r="AJ2" s="75" t="s">
        <v>68</v>
      </c>
      <c r="AK2" s="75" t="s">
        <v>69</v>
      </c>
      <c r="AL2" s="75" t="s">
        <v>88</v>
      </c>
    </row>
    <row r="3" spans="2:38" ht="14.25" customHeight="1">
      <c r="B3" s="92" t="s">
        <v>120</v>
      </c>
      <c r="C3" s="17"/>
      <c r="D3" s="18"/>
      <c r="E3" s="80"/>
      <c r="F3" s="81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3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14.25" customHeight="1">
      <c r="B4" s="92" t="s">
        <v>121</v>
      </c>
      <c r="C4" s="17"/>
      <c r="D4" s="18"/>
      <c r="E4" s="82"/>
      <c r="F4" s="83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4"/>
      <c r="AD4" s="77"/>
      <c r="AE4" s="77"/>
      <c r="AF4" s="77"/>
      <c r="AG4" s="77"/>
      <c r="AH4" s="77"/>
      <c r="AI4" s="77"/>
      <c r="AJ4" s="77"/>
      <c r="AK4" s="77"/>
      <c r="AL4" s="77"/>
    </row>
    <row r="5" spans="2:39" ht="14.25">
      <c r="B5" s="19"/>
      <c r="C5" s="20" t="s">
        <v>7</v>
      </c>
      <c r="D5" s="51" t="s">
        <v>80</v>
      </c>
      <c r="E5" s="21" t="s">
        <v>5</v>
      </c>
      <c r="F5" s="21" t="s">
        <v>6</v>
      </c>
      <c r="G5" s="21" t="s">
        <v>5</v>
      </c>
      <c r="H5" s="21" t="s">
        <v>5</v>
      </c>
      <c r="I5" s="21" t="s">
        <v>6</v>
      </c>
      <c r="J5" s="21" t="s">
        <v>6</v>
      </c>
      <c r="K5" s="21" t="s">
        <v>6</v>
      </c>
      <c r="L5" s="21" t="s">
        <v>5</v>
      </c>
      <c r="M5" s="21" t="s">
        <v>5</v>
      </c>
      <c r="N5" s="21" t="s">
        <v>6</v>
      </c>
      <c r="O5" s="21" t="s">
        <v>5</v>
      </c>
      <c r="P5" s="21" t="s">
        <v>5</v>
      </c>
      <c r="Q5" s="21" t="s">
        <v>5</v>
      </c>
      <c r="R5" s="21" t="s">
        <v>5</v>
      </c>
      <c r="S5" s="21" t="s">
        <v>5</v>
      </c>
      <c r="T5" s="21" t="s">
        <v>5</v>
      </c>
      <c r="U5" s="21" t="s">
        <v>5</v>
      </c>
      <c r="V5" s="21" t="s">
        <v>5</v>
      </c>
      <c r="W5" s="21" t="s">
        <v>5</v>
      </c>
      <c r="X5" s="21" t="s">
        <v>5</v>
      </c>
      <c r="Y5" s="21" t="s">
        <v>5</v>
      </c>
      <c r="Z5" s="21" t="s">
        <v>5</v>
      </c>
      <c r="AA5" s="21" t="s">
        <v>5</v>
      </c>
      <c r="AB5" s="21" t="s">
        <v>5</v>
      </c>
      <c r="AC5" s="21" t="s">
        <v>5</v>
      </c>
      <c r="AD5" s="21" t="s">
        <v>5</v>
      </c>
      <c r="AE5" s="21" t="s">
        <v>5</v>
      </c>
      <c r="AF5" s="21" t="s">
        <v>5</v>
      </c>
      <c r="AG5" s="21" t="s">
        <v>5</v>
      </c>
      <c r="AH5" s="21" t="s">
        <v>5</v>
      </c>
      <c r="AI5" s="21" t="s">
        <v>5</v>
      </c>
      <c r="AJ5" s="21" t="s">
        <v>6</v>
      </c>
      <c r="AK5" s="21" t="s">
        <v>5</v>
      </c>
      <c r="AL5" s="21" t="s">
        <v>5</v>
      </c>
      <c r="AM5" s="22" t="s">
        <v>4</v>
      </c>
    </row>
    <row r="6" spans="1:38" ht="14.25">
      <c r="A6" s="16" t="s">
        <v>3</v>
      </c>
      <c r="B6" s="16" t="s">
        <v>2</v>
      </c>
      <c r="C6" s="23"/>
      <c r="D6" s="5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2:39" ht="14.25">
      <c r="B7" s="19"/>
      <c r="C7" s="25" t="s">
        <v>1</v>
      </c>
      <c r="D7" s="6">
        <f>D9+E7-F7</f>
        <v>30363.6</v>
      </c>
      <c r="E7" s="26">
        <f aca="true" t="shared" si="0" ref="E7:AL7">SUM(E9:E204)</f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>
        <f t="shared" si="0"/>
        <v>0</v>
      </c>
      <c r="S7" s="26">
        <f t="shared" si="0"/>
        <v>0</v>
      </c>
      <c r="T7" s="26">
        <f t="shared" si="0"/>
        <v>0</v>
      </c>
      <c r="U7" s="26">
        <f>SUM(U9:U204)</f>
        <v>0</v>
      </c>
      <c r="V7" s="26">
        <f t="shared" si="0"/>
        <v>0</v>
      </c>
      <c r="W7" s="26">
        <f t="shared" si="0"/>
        <v>0</v>
      </c>
      <c r="X7" s="26">
        <f t="shared" si="0"/>
        <v>0</v>
      </c>
      <c r="Y7" s="26">
        <f t="shared" si="0"/>
        <v>0</v>
      </c>
      <c r="Z7" s="26">
        <f>SUM(Z9:Z204)</f>
        <v>0</v>
      </c>
      <c r="AA7" s="26">
        <f t="shared" si="0"/>
        <v>0</v>
      </c>
      <c r="AB7" s="26">
        <f t="shared" si="0"/>
        <v>0</v>
      </c>
      <c r="AC7" s="26">
        <f t="shared" si="0"/>
        <v>0</v>
      </c>
      <c r="AD7" s="26">
        <f t="shared" si="0"/>
        <v>0</v>
      </c>
      <c r="AE7" s="26">
        <f t="shared" si="0"/>
        <v>0</v>
      </c>
      <c r="AF7" s="26">
        <f>SUM(AF9:AF204)</f>
        <v>0</v>
      </c>
      <c r="AG7" s="26">
        <f t="shared" si="0"/>
        <v>0</v>
      </c>
      <c r="AH7" s="26">
        <f t="shared" si="0"/>
        <v>0</v>
      </c>
      <c r="AI7" s="26">
        <f t="shared" si="0"/>
        <v>0</v>
      </c>
      <c r="AJ7" s="26">
        <f t="shared" si="0"/>
        <v>0</v>
      </c>
      <c r="AK7" s="26">
        <f t="shared" si="0"/>
        <v>0</v>
      </c>
      <c r="AL7" s="26">
        <f t="shared" si="0"/>
        <v>0</v>
      </c>
      <c r="AM7" s="27">
        <f>E7-F7+G7+H7-K7+L7+M7-N7+O7+P7+Q7+R7+S7+T7+V7+W7+X7+Y7+AA7+AB7+Z7+AC7+AD7+AE7+AG7+AH7+AI7-AJ7+AK7+AL7+U7-I7-J7+AF7</f>
        <v>0</v>
      </c>
    </row>
    <row r="8" spans="2:40" ht="14.25">
      <c r="B8" s="28"/>
      <c r="C8" s="23"/>
      <c r="D8" s="29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27">
        <f aca="true" t="shared" si="1" ref="AM8:AM71">E8-F8+G8+H8-K8+L8+M8-N8+O8+P8+Q8+R8+S8+T8+V8+W8+X8+Y8+AA8+AB8+Z8+AC8+AD8+AE8+AG8+AH8+AI8-AJ8+AK8+AL8+U8-I8-J8+AF8</f>
        <v>0</v>
      </c>
      <c r="AN8" s="27"/>
    </row>
    <row r="9" spans="2:40" ht="14.25">
      <c r="B9" s="32" t="s">
        <v>0</v>
      </c>
      <c r="C9" s="23"/>
      <c r="D9" s="49">
        <f>'1er trim.'!D7</f>
        <v>30363.6</v>
      </c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27">
        <f t="shared" si="1"/>
        <v>0</v>
      </c>
      <c r="AN9" s="27"/>
    </row>
    <row r="10" spans="2:40" ht="14.25">
      <c r="B10" s="33" t="s">
        <v>14</v>
      </c>
      <c r="C10" s="23"/>
      <c r="D10" s="29">
        <f>D9+E10-F10</f>
        <v>30363.6</v>
      </c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27">
        <f t="shared" si="1"/>
        <v>0</v>
      </c>
      <c r="AN10" s="27"/>
    </row>
    <row r="11" spans="2:40" ht="14.25">
      <c r="B11" s="33"/>
      <c r="C11" s="23"/>
      <c r="D11" s="29">
        <f>D10+E11-F11</f>
        <v>30363.6</v>
      </c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27">
        <f t="shared" si="1"/>
        <v>0</v>
      </c>
      <c r="AN11" s="27"/>
    </row>
    <row r="12" spans="2:40" ht="14.25">
      <c r="B12" s="33"/>
      <c r="C12" s="23"/>
      <c r="D12" s="29">
        <f>D10+E12-F12</f>
        <v>30363.6</v>
      </c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27">
        <f t="shared" si="1"/>
        <v>0</v>
      </c>
      <c r="AN12" s="27"/>
    </row>
    <row r="13" spans="2:40" s="34" customFormat="1" ht="12.75">
      <c r="B13" s="35"/>
      <c r="C13" s="36"/>
      <c r="D13" s="37">
        <f>D10+E13-F13</f>
        <v>30363.6</v>
      </c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27">
        <f t="shared" si="1"/>
        <v>0</v>
      </c>
      <c r="AN13" s="38"/>
    </row>
    <row r="14" spans="2:40" ht="14.25">
      <c r="B14" s="32"/>
      <c r="C14" s="23"/>
      <c r="D14" s="29">
        <f aca="true" t="shared" si="2" ref="D14:D77">D13+E14-F14</f>
        <v>30363.6</v>
      </c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27">
        <f t="shared" si="1"/>
        <v>0</v>
      </c>
      <c r="AN14" s="27"/>
    </row>
    <row r="15" spans="2:40" ht="14.25">
      <c r="B15" s="28"/>
      <c r="C15" s="23"/>
      <c r="D15" s="29">
        <f t="shared" si="2"/>
        <v>30363.6</v>
      </c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27">
        <f t="shared" si="1"/>
        <v>0</v>
      </c>
      <c r="AN15" s="27"/>
    </row>
    <row r="16" spans="2:40" ht="14.25">
      <c r="B16" s="35"/>
      <c r="C16" s="23"/>
      <c r="D16" s="29">
        <f t="shared" si="2"/>
        <v>30363.6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27">
        <f t="shared" si="1"/>
        <v>0</v>
      </c>
      <c r="AN16" s="27"/>
    </row>
    <row r="17" spans="2:40" ht="14.25">
      <c r="B17" s="28"/>
      <c r="C17" s="23"/>
      <c r="D17" s="29">
        <f t="shared" si="2"/>
        <v>30363.6</v>
      </c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27">
        <f t="shared" si="1"/>
        <v>0</v>
      </c>
      <c r="AN17" s="27"/>
    </row>
    <row r="18" spans="2:41" ht="14.25">
      <c r="B18" s="28"/>
      <c r="C18" s="23"/>
      <c r="D18" s="29">
        <f t="shared" si="2"/>
        <v>30363.6</v>
      </c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27">
        <f t="shared" si="1"/>
        <v>0</v>
      </c>
      <c r="AN18" s="29"/>
      <c r="AO18" s="5"/>
    </row>
    <row r="19" spans="2:41" ht="14.25">
      <c r="B19" s="28"/>
      <c r="C19" s="23"/>
      <c r="D19" s="29">
        <f t="shared" si="2"/>
        <v>30363.6</v>
      </c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27">
        <f t="shared" si="1"/>
        <v>0</v>
      </c>
      <c r="AN19" s="29"/>
      <c r="AO19" s="5"/>
    </row>
    <row r="20" spans="2:41" ht="14.25">
      <c r="B20" s="28"/>
      <c r="C20" s="23"/>
      <c r="D20" s="29">
        <f t="shared" si="2"/>
        <v>30363.6</v>
      </c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27">
        <f t="shared" si="1"/>
        <v>0</v>
      </c>
      <c r="AN20" s="29"/>
      <c r="AO20" s="5"/>
    </row>
    <row r="21" spans="2:41" ht="14.25">
      <c r="B21" s="28"/>
      <c r="C21" s="23"/>
      <c r="D21" s="29">
        <f t="shared" si="2"/>
        <v>30363.6</v>
      </c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27">
        <f t="shared" si="1"/>
        <v>0</v>
      </c>
      <c r="AN21" s="29"/>
      <c r="AO21" s="5"/>
    </row>
    <row r="22" spans="2:41" ht="14.25">
      <c r="B22" s="28"/>
      <c r="C22" s="23"/>
      <c r="D22" s="29">
        <f t="shared" si="2"/>
        <v>30363.6</v>
      </c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27">
        <f t="shared" si="1"/>
        <v>0</v>
      </c>
      <c r="AN22" s="29"/>
      <c r="AO22" s="5"/>
    </row>
    <row r="23" spans="2:41" ht="14.25">
      <c r="B23" s="28"/>
      <c r="C23" s="23"/>
      <c r="D23" s="29">
        <f t="shared" si="2"/>
        <v>30363.6</v>
      </c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27">
        <f t="shared" si="1"/>
        <v>0</v>
      </c>
      <c r="AN23" s="29"/>
      <c r="AO23" s="5"/>
    </row>
    <row r="24" spans="2:41" ht="14.25">
      <c r="B24" s="28"/>
      <c r="C24" s="23"/>
      <c r="D24" s="29">
        <f t="shared" si="2"/>
        <v>30363.6</v>
      </c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27">
        <f t="shared" si="1"/>
        <v>0</v>
      </c>
      <c r="AN24" s="29"/>
      <c r="AO24" s="5"/>
    </row>
    <row r="25" spans="2:41" ht="14.25">
      <c r="B25" s="28"/>
      <c r="C25" s="23"/>
      <c r="D25" s="29">
        <f t="shared" si="2"/>
        <v>30363.6</v>
      </c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27">
        <f t="shared" si="1"/>
        <v>0</v>
      </c>
      <c r="AN25" s="29"/>
      <c r="AO25" s="5"/>
    </row>
    <row r="26" spans="2:41" ht="14.25">
      <c r="B26" s="28"/>
      <c r="C26" s="23"/>
      <c r="D26" s="29">
        <f t="shared" si="2"/>
        <v>30363.6</v>
      </c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27">
        <f t="shared" si="1"/>
        <v>0</v>
      </c>
      <c r="AN26" s="29"/>
      <c r="AO26" s="5"/>
    </row>
    <row r="27" spans="2:41" ht="14.25">
      <c r="B27" s="28"/>
      <c r="C27" s="23"/>
      <c r="D27" s="29">
        <f t="shared" si="2"/>
        <v>30363.6</v>
      </c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27">
        <f t="shared" si="1"/>
        <v>0</v>
      </c>
      <c r="AN27" s="29"/>
      <c r="AO27" s="5"/>
    </row>
    <row r="28" spans="2:41" ht="14.25">
      <c r="B28" s="28"/>
      <c r="C28" s="23"/>
      <c r="D28" s="29">
        <f t="shared" si="2"/>
        <v>30363.6</v>
      </c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27">
        <f t="shared" si="1"/>
        <v>0</v>
      </c>
      <c r="AN28" s="29"/>
      <c r="AO28" s="5"/>
    </row>
    <row r="29" spans="2:41" ht="14.25">
      <c r="B29" s="28"/>
      <c r="C29" s="23"/>
      <c r="D29" s="29">
        <f t="shared" si="2"/>
        <v>30363.6</v>
      </c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27">
        <f t="shared" si="1"/>
        <v>0</v>
      </c>
      <c r="AN29" s="29"/>
      <c r="AO29" s="5"/>
    </row>
    <row r="30" spans="2:41" ht="14.25">
      <c r="B30" s="28"/>
      <c r="C30" s="23"/>
      <c r="D30" s="29">
        <f t="shared" si="2"/>
        <v>30363.6</v>
      </c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27">
        <f t="shared" si="1"/>
        <v>0</v>
      </c>
      <c r="AN30" s="29"/>
      <c r="AO30" s="5"/>
    </row>
    <row r="31" spans="2:40" ht="14.25">
      <c r="B31" s="28"/>
      <c r="C31" s="23"/>
      <c r="D31" s="29">
        <f t="shared" si="2"/>
        <v>30363.6</v>
      </c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27">
        <f t="shared" si="1"/>
        <v>0</v>
      </c>
      <c r="AN31" s="27"/>
    </row>
    <row r="32" spans="2:40" ht="14.25">
      <c r="B32" s="28"/>
      <c r="C32" s="23"/>
      <c r="D32" s="29">
        <f t="shared" si="2"/>
        <v>30363.6</v>
      </c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27">
        <f t="shared" si="1"/>
        <v>0</v>
      </c>
      <c r="AN32" s="27"/>
    </row>
    <row r="33" spans="2:40" ht="14.25">
      <c r="B33" s="28"/>
      <c r="C33" s="23"/>
      <c r="D33" s="29">
        <f t="shared" si="2"/>
        <v>30363.6</v>
      </c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27">
        <f t="shared" si="1"/>
        <v>0</v>
      </c>
      <c r="AN33" s="27"/>
    </row>
    <row r="34" spans="2:40" ht="14.25">
      <c r="B34" s="28"/>
      <c r="C34" s="23"/>
      <c r="D34" s="29">
        <f t="shared" si="2"/>
        <v>30363.6</v>
      </c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27">
        <f t="shared" si="1"/>
        <v>0</v>
      </c>
      <c r="AN34" s="27"/>
    </row>
    <row r="35" spans="1:40" ht="14.25">
      <c r="A35" s="40"/>
      <c r="C35" s="23"/>
      <c r="D35" s="29">
        <f t="shared" si="2"/>
        <v>30363.6</v>
      </c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27">
        <f t="shared" si="1"/>
        <v>0</v>
      </c>
      <c r="AN35" s="27"/>
    </row>
    <row r="36" spans="2:40" ht="14.25">
      <c r="B36" s="28"/>
      <c r="C36" s="23"/>
      <c r="D36" s="29">
        <f t="shared" si="2"/>
        <v>30363.6</v>
      </c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27">
        <f t="shared" si="1"/>
        <v>0</v>
      </c>
      <c r="AN36" s="27"/>
    </row>
    <row r="37" spans="2:40" ht="14.25">
      <c r="B37" s="28"/>
      <c r="C37" s="23"/>
      <c r="D37" s="29">
        <f t="shared" si="2"/>
        <v>30363.6</v>
      </c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27">
        <f t="shared" si="1"/>
        <v>0</v>
      </c>
      <c r="AN37" s="27"/>
    </row>
    <row r="38" spans="2:40" ht="14.25">
      <c r="B38" s="28"/>
      <c r="C38" s="23"/>
      <c r="D38" s="29">
        <f t="shared" si="2"/>
        <v>30363.6</v>
      </c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27">
        <f t="shared" si="1"/>
        <v>0</v>
      </c>
      <c r="AN38" s="27"/>
    </row>
    <row r="39" spans="2:40" ht="14.25">
      <c r="B39" s="28"/>
      <c r="C39" s="39"/>
      <c r="D39" s="29">
        <f t="shared" si="2"/>
        <v>30363.6</v>
      </c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27">
        <f t="shared" si="1"/>
        <v>0</v>
      </c>
      <c r="AN39" s="27"/>
    </row>
    <row r="40" spans="2:43" s="42" customFormat="1" ht="12.75" customHeight="1">
      <c r="B40" s="43"/>
      <c r="C40" s="44"/>
      <c r="D40" s="45">
        <f t="shared" si="2"/>
        <v>30363.6</v>
      </c>
      <c r="E40" s="4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27">
        <f t="shared" si="1"/>
        <v>0</v>
      </c>
      <c r="AN40" s="45"/>
      <c r="AO40" s="4"/>
      <c r="AP40" s="4"/>
      <c r="AQ40" s="4"/>
    </row>
    <row r="41" spans="2:40" ht="12.75" customHeight="1">
      <c r="B41" s="33" t="s">
        <v>122</v>
      </c>
      <c r="C41" s="23"/>
      <c r="D41" s="29">
        <f t="shared" si="2"/>
        <v>30363.6</v>
      </c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27">
        <f t="shared" si="1"/>
        <v>0</v>
      </c>
      <c r="AN41" s="27"/>
    </row>
    <row r="42" spans="1:40" s="34" customFormat="1" ht="12.75" customHeight="1">
      <c r="A42" s="8"/>
      <c r="B42" s="35"/>
      <c r="C42" s="36"/>
      <c r="D42" s="29">
        <f t="shared" si="2"/>
        <v>30363.6</v>
      </c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27">
        <f t="shared" si="1"/>
        <v>0</v>
      </c>
      <c r="AN42" s="38"/>
    </row>
    <row r="43" spans="2:40" ht="12.75" customHeight="1">
      <c r="B43" s="35"/>
      <c r="C43" s="23"/>
      <c r="D43" s="29">
        <f t="shared" si="2"/>
        <v>30363.6</v>
      </c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27">
        <f t="shared" si="1"/>
        <v>0</v>
      </c>
      <c r="AN43" s="27"/>
    </row>
    <row r="44" spans="2:40" ht="12.75" customHeight="1">
      <c r="B44" s="35"/>
      <c r="C44" s="23"/>
      <c r="D44" s="29">
        <f t="shared" si="2"/>
        <v>30363.6</v>
      </c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27">
        <f t="shared" si="1"/>
        <v>0</v>
      </c>
      <c r="AN44" s="27"/>
    </row>
    <row r="45" spans="2:40" ht="12.75" customHeight="1">
      <c r="B45" s="35"/>
      <c r="C45" s="23"/>
      <c r="D45" s="29">
        <f t="shared" si="2"/>
        <v>30363.6</v>
      </c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27">
        <f t="shared" si="1"/>
        <v>0</v>
      </c>
      <c r="AN45" s="27"/>
    </row>
    <row r="46" spans="2:40" ht="12.75" customHeight="1">
      <c r="B46" s="35"/>
      <c r="C46" s="23"/>
      <c r="D46" s="29">
        <f t="shared" si="2"/>
        <v>30363.6</v>
      </c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27">
        <f t="shared" si="1"/>
        <v>0</v>
      </c>
      <c r="AN46" s="27"/>
    </row>
    <row r="47" spans="2:40" ht="12.75" customHeight="1">
      <c r="B47" s="28"/>
      <c r="C47" s="23"/>
      <c r="D47" s="29">
        <f t="shared" si="2"/>
        <v>30363.6</v>
      </c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27">
        <f t="shared" si="1"/>
        <v>0</v>
      </c>
      <c r="AN47" s="27"/>
    </row>
    <row r="48" spans="2:40" ht="12.75" customHeight="1">
      <c r="B48" s="28"/>
      <c r="C48" s="23"/>
      <c r="D48" s="29">
        <f t="shared" si="2"/>
        <v>30363.6</v>
      </c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27">
        <f t="shared" si="1"/>
        <v>0</v>
      </c>
      <c r="AN48" s="27"/>
    </row>
    <row r="49" spans="2:40" ht="14.25">
      <c r="B49" s="28"/>
      <c r="C49" s="23"/>
      <c r="D49" s="29">
        <f t="shared" si="2"/>
        <v>30363.6</v>
      </c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27">
        <f t="shared" si="1"/>
        <v>0</v>
      </c>
      <c r="AN49" s="27"/>
    </row>
    <row r="50" spans="2:40" ht="14.25">
      <c r="B50" s="28"/>
      <c r="C50" s="23"/>
      <c r="D50" s="29">
        <f t="shared" si="2"/>
        <v>30363.6</v>
      </c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27">
        <f t="shared" si="1"/>
        <v>0</v>
      </c>
      <c r="AN50" s="27"/>
    </row>
    <row r="51" spans="2:40" ht="14.25">
      <c r="B51" s="35"/>
      <c r="C51" s="23"/>
      <c r="D51" s="29">
        <f t="shared" si="2"/>
        <v>30363.6</v>
      </c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27">
        <f t="shared" si="1"/>
        <v>0</v>
      </c>
      <c r="AN51" s="27"/>
    </row>
    <row r="52" spans="2:40" ht="14.25">
      <c r="B52" s="35"/>
      <c r="C52" s="23"/>
      <c r="D52" s="29">
        <f t="shared" si="2"/>
        <v>30363.6</v>
      </c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27">
        <f t="shared" si="1"/>
        <v>0</v>
      </c>
      <c r="AN52" s="27"/>
    </row>
    <row r="53" spans="2:40" ht="14.25">
      <c r="B53" s="28"/>
      <c r="C53" s="23"/>
      <c r="D53" s="29">
        <f t="shared" si="2"/>
        <v>30363.6</v>
      </c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27">
        <f t="shared" si="1"/>
        <v>0</v>
      </c>
      <c r="AN53" s="27"/>
    </row>
    <row r="54" spans="1:40" s="34" customFormat="1" ht="12.75">
      <c r="A54" s="8"/>
      <c r="B54" s="35"/>
      <c r="C54" s="36"/>
      <c r="D54" s="29">
        <f t="shared" si="2"/>
        <v>30363.6</v>
      </c>
      <c r="E54" s="3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27">
        <f t="shared" si="1"/>
        <v>0</v>
      </c>
      <c r="AN54" s="38"/>
    </row>
    <row r="55" spans="1:40" s="34" customFormat="1" ht="12.75">
      <c r="A55" s="8"/>
      <c r="B55" s="35"/>
      <c r="C55" s="36"/>
      <c r="D55" s="29">
        <f t="shared" si="2"/>
        <v>30363.6</v>
      </c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27">
        <f t="shared" si="1"/>
        <v>0</v>
      </c>
      <c r="AN55" s="38"/>
    </row>
    <row r="56" spans="2:40" ht="14.25">
      <c r="B56" s="28"/>
      <c r="C56" s="23"/>
      <c r="D56" s="29">
        <f t="shared" si="2"/>
        <v>30363.6</v>
      </c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27">
        <f t="shared" si="1"/>
        <v>0</v>
      </c>
      <c r="AN56" s="27"/>
    </row>
    <row r="57" spans="2:40" ht="14.25">
      <c r="B57" s="28"/>
      <c r="C57" s="23"/>
      <c r="D57" s="29">
        <f t="shared" si="2"/>
        <v>30363.6</v>
      </c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27">
        <f t="shared" si="1"/>
        <v>0</v>
      </c>
      <c r="AN57" s="27"/>
    </row>
    <row r="58" spans="2:40" ht="14.25">
      <c r="B58" s="28"/>
      <c r="C58" s="23"/>
      <c r="D58" s="29">
        <f t="shared" si="2"/>
        <v>30363.6</v>
      </c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27">
        <f t="shared" si="1"/>
        <v>0</v>
      </c>
      <c r="AN58" s="27"/>
    </row>
    <row r="59" spans="2:40" ht="14.25">
      <c r="B59" s="28"/>
      <c r="C59" s="23"/>
      <c r="D59" s="29">
        <f t="shared" si="2"/>
        <v>30363.6</v>
      </c>
      <c r="E59" s="30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27">
        <f t="shared" si="1"/>
        <v>0</v>
      </c>
      <c r="AN59" s="27"/>
    </row>
    <row r="60" spans="2:40" ht="14.25">
      <c r="B60" s="28"/>
      <c r="C60" s="23"/>
      <c r="D60" s="29">
        <f t="shared" si="2"/>
        <v>30363.6</v>
      </c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27">
        <f t="shared" si="1"/>
        <v>0</v>
      </c>
      <c r="AN60" s="27"/>
    </row>
    <row r="61" spans="2:40" ht="14.25">
      <c r="B61" s="28"/>
      <c r="C61" s="23"/>
      <c r="D61" s="29">
        <f t="shared" si="2"/>
        <v>30363.6</v>
      </c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27">
        <f t="shared" si="1"/>
        <v>0</v>
      </c>
      <c r="AN61" s="27"/>
    </row>
    <row r="62" spans="2:40" ht="14.25">
      <c r="B62" s="35"/>
      <c r="C62" s="23"/>
      <c r="D62" s="29">
        <f t="shared" si="2"/>
        <v>30363.6</v>
      </c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27">
        <f t="shared" si="1"/>
        <v>0</v>
      </c>
      <c r="AN62" s="27"/>
    </row>
    <row r="63" spans="2:40" ht="14.25">
      <c r="B63" s="35"/>
      <c r="C63" s="23"/>
      <c r="D63" s="29">
        <f t="shared" si="2"/>
        <v>30363.6</v>
      </c>
      <c r="E63" s="3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27">
        <f t="shared" si="1"/>
        <v>0</v>
      </c>
      <c r="AN63" s="27"/>
    </row>
    <row r="64" spans="2:40" ht="14.25">
      <c r="B64" s="35"/>
      <c r="C64" s="23"/>
      <c r="D64" s="29">
        <f t="shared" si="2"/>
        <v>30363.6</v>
      </c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27">
        <f t="shared" si="1"/>
        <v>0</v>
      </c>
      <c r="AN64" s="27"/>
    </row>
    <row r="65" spans="2:40" ht="14.25">
      <c r="B65" s="35"/>
      <c r="C65" s="23"/>
      <c r="D65" s="29">
        <f t="shared" si="2"/>
        <v>30363.6</v>
      </c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27">
        <f t="shared" si="1"/>
        <v>0</v>
      </c>
      <c r="AN65" s="27"/>
    </row>
    <row r="66" spans="2:40" ht="14.25">
      <c r="B66" s="35"/>
      <c r="C66" s="23"/>
      <c r="D66" s="29">
        <f t="shared" si="2"/>
        <v>30363.6</v>
      </c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27">
        <f t="shared" si="1"/>
        <v>0</v>
      </c>
      <c r="AN66" s="27"/>
    </row>
    <row r="67" spans="2:40" ht="14.25">
      <c r="B67" s="35"/>
      <c r="C67" s="23"/>
      <c r="D67" s="29">
        <f t="shared" si="2"/>
        <v>30363.6</v>
      </c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27">
        <f t="shared" si="1"/>
        <v>0</v>
      </c>
      <c r="AN67" s="27"/>
    </row>
    <row r="68" spans="2:40" ht="12.75" customHeight="1">
      <c r="B68" s="35"/>
      <c r="C68" s="23"/>
      <c r="D68" s="29">
        <f t="shared" si="2"/>
        <v>30363.6</v>
      </c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27">
        <f t="shared" si="1"/>
        <v>0</v>
      </c>
      <c r="AN68" s="27"/>
    </row>
    <row r="69" spans="2:40" ht="12.75" customHeight="1">
      <c r="B69" s="35"/>
      <c r="C69" s="23"/>
      <c r="D69" s="29">
        <f t="shared" si="2"/>
        <v>30363.6</v>
      </c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27">
        <f t="shared" si="1"/>
        <v>0</v>
      </c>
      <c r="AN69" s="27"/>
    </row>
    <row r="70" spans="2:40" ht="12.75" customHeight="1">
      <c r="B70" s="35"/>
      <c r="C70" s="23"/>
      <c r="D70" s="29">
        <f t="shared" si="2"/>
        <v>30363.6</v>
      </c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27">
        <f t="shared" si="1"/>
        <v>0</v>
      </c>
      <c r="AN70" s="27"/>
    </row>
    <row r="71" spans="2:40" ht="14.25">
      <c r="B71" s="28"/>
      <c r="C71" s="39"/>
      <c r="D71" s="29">
        <f t="shared" si="2"/>
        <v>30363.6</v>
      </c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27">
        <f t="shared" si="1"/>
        <v>0</v>
      </c>
      <c r="AN71" s="27"/>
    </row>
    <row r="72" spans="2:43" s="42" customFormat="1" ht="14.25">
      <c r="B72" s="48"/>
      <c r="C72" s="44"/>
      <c r="D72" s="45">
        <f t="shared" si="2"/>
        <v>30363.6</v>
      </c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27">
        <f aca="true" t="shared" si="3" ref="AM72:AM135">E72-F72+G72+H72-K72+L72+M72-N72+O72+P72+Q72+R72+S72+T72+V72+W72+X72+Y72+AA72+AB72+Z72+AC72+AD72+AE72+AG72+AH72+AI72-AJ72+AK72+AL72+U72-I72-J72+AF72</f>
        <v>0</v>
      </c>
      <c r="AN72" s="45"/>
      <c r="AO72" s="4"/>
      <c r="AP72" s="4"/>
      <c r="AQ72" s="4"/>
    </row>
    <row r="73" spans="2:40" ht="14.25">
      <c r="B73" s="33" t="s">
        <v>72</v>
      </c>
      <c r="C73" s="23"/>
      <c r="D73" s="29">
        <f t="shared" si="2"/>
        <v>30363.6</v>
      </c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27">
        <f t="shared" si="3"/>
        <v>0</v>
      </c>
      <c r="AN73" s="27"/>
    </row>
    <row r="74" spans="2:40" ht="14.25">
      <c r="B74" s="35"/>
      <c r="C74" s="23"/>
      <c r="D74" s="29">
        <f t="shared" si="2"/>
        <v>30363.6</v>
      </c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27">
        <f t="shared" si="3"/>
        <v>0</v>
      </c>
      <c r="AN74" s="27"/>
    </row>
    <row r="75" spans="2:40" ht="14.25">
      <c r="B75" s="35"/>
      <c r="C75" s="23"/>
      <c r="D75" s="29">
        <f t="shared" si="2"/>
        <v>30363.6</v>
      </c>
      <c r="E75" s="30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27">
        <f t="shared" si="3"/>
        <v>0</v>
      </c>
      <c r="AN75" s="27"/>
    </row>
    <row r="76" spans="2:40" ht="14.25">
      <c r="B76" s="35"/>
      <c r="C76" s="23"/>
      <c r="D76" s="29">
        <f t="shared" si="2"/>
        <v>30363.6</v>
      </c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27">
        <f t="shared" si="3"/>
        <v>0</v>
      </c>
      <c r="AN76" s="27"/>
    </row>
    <row r="77" spans="2:40" ht="14.25">
      <c r="B77" s="35"/>
      <c r="C77" s="23"/>
      <c r="D77" s="29">
        <f t="shared" si="2"/>
        <v>30363.6</v>
      </c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27">
        <f t="shared" si="3"/>
        <v>0</v>
      </c>
      <c r="AN77" s="27"/>
    </row>
    <row r="78" spans="2:40" ht="14.25">
      <c r="B78" s="35"/>
      <c r="C78" s="23"/>
      <c r="D78" s="29">
        <f aca="true" t="shared" si="4" ref="D78:D141">D77+E78-F78</f>
        <v>30363.6</v>
      </c>
      <c r="E78" s="30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27">
        <f t="shared" si="3"/>
        <v>0</v>
      </c>
      <c r="AN78" s="27"/>
    </row>
    <row r="79" spans="2:40" ht="14.25">
      <c r="B79" s="28"/>
      <c r="C79" s="23"/>
      <c r="D79" s="29">
        <f t="shared" si="4"/>
        <v>30363.6</v>
      </c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27">
        <f t="shared" si="3"/>
        <v>0</v>
      </c>
      <c r="AN79" s="27"/>
    </row>
    <row r="80" spans="2:40" ht="14.25">
      <c r="B80" s="28"/>
      <c r="C80" s="23"/>
      <c r="D80" s="29">
        <f t="shared" si="4"/>
        <v>30363.6</v>
      </c>
      <c r="E80" s="30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27">
        <f t="shared" si="3"/>
        <v>0</v>
      </c>
      <c r="AN80" s="27"/>
    </row>
    <row r="81" spans="2:40" ht="14.25">
      <c r="B81" s="35"/>
      <c r="C81" s="23"/>
      <c r="D81" s="29">
        <f t="shared" si="4"/>
        <v>30363.6</v>
      </c>
      <c r="E81" s="30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27">
        <f t="shared" si="3"/>
        <v>0</v>
      </c>
      <c r="AN81" s="27"/>
    </row>
    <row r="82" spans="2:40" ht="14.25">
      <c r="B82" s="35"/>
      <c r="C82" s="23"/>
      <c r="D82" s="29">
        <f t="shared" si="4"/>
        <v>30363.6</v>
      </c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27">
        <f t="shared" si="3"/>
        <v>0</v>
      </c>
      <c r="AN82" s="27"/>
    </row>
    <row r="83" spans="2:40" ht="14.25">
      <c r="B83" s="35"/>
      <c r="C83" s="23"/>
      <c r="D83" s="29">
        <f t="shared" si="4"/>
        <v>30363.6</v>
      </c>
      <c r="E83" s="30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27">
        <f t="shared" si="3"/>
        <v>0</v>
      </c>
      <c r="AN83" s="27"/>
    </row>
    <row r="84" spans="1:40" ht="14.25">
      <c r="A84" s="24"/>
      <c r="B84" s="35"/>
      <c r="C84" s="23"/>
      <c r="D84" s="29">
        <f t="shared" si="4"/>
        <v>30363.6</v>
      </c>
      <c r="E84" s="30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27">
        <f t="shared" si="3"/>
        <v>0</v>
      </c>
      <c r="AN84" s="27"/>
    </row>
    <row r="85" spans="2:40" ht="14.25">
      <c r="B85" s="35"/>
      <c r="C85" s="23"/>
      <c r="D85" s="29">
        <f t="shared" si="4"/>
        <v>30363.6</v>
      </c>
      <c r="E85" s="30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27">
        <f t="shared" si="3"/>
        <v>0</v>
      </c>
      <c r="AN85" s="27"/>
    </row>
    <row r="86" spans="2:40" ht="14.25">
      <c r="B86" s="35"/>
      <c r="C86" s="23"/>
      <c r="D86" s="29">
        <f t="shared" si="4"/>
        <v>30363.6</v>
      </c>
      <c r="E86" s="3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27">
        <f t="shared" si="3"/>
        <v>0</v>
      </c>
      <c r="AN86" s="27"/>
    </row>
    <row r="87" spans="2:40" ht="14.25">
      <c r="B87" s="35"/>
      <c r="C87" s="23"/>
      <c r="D87" s="29">
        <f t="shared" si="4"/>
        <v>30363.6</v>
      </c>
      <c r="E87" s="30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27">
        <f t="shared" si="3"/>
        <v>0</v>
      </c>
      <c r="AN87" s="27"/>
    </row>
    <row r="88" spans="2:40" ht="14.25">
      <c r="B88" s="35"/>
      <c r="C88" s="23"/>
      <c r="D88" s="29">
        <f t="shared" si="4"/>
        <v>30363.6</v>
      </c>
      <c r="E88" s="30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27">
        <f t="shared" si="3"/>
        <v>0</v>
      </c>
      <c r="AN88" s="27"/>
    </row>
    <row r="89" spans="2:40" ht="14.25">
      <c r="B89" s="28"/>
      <c r="C89" s="23"/>
      <c r="D89" s="29">
        <f t="shared" si="4"/>
        <v>30363.6</v>
      </c>
      <c r="E89" s="30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27">
        <f t="shared" si="3"/>
        <v>0</v>
      </c>
      <c r="AN89" s="27"/>
    </row>
    <row r="90" spans="2:40" ht="14.25">
      <c r="B90" s="28"/>
      <c r="C90" s="23"/>
      <c r="D90" s="29">
        <f t="shared" si="4"/>
        <v>30363.6</v>
      </c>
      <c r="E90" s="30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27">
        <f t="shared" si="3"/>
        <v>0</v>
      </c>
      <c r="AN90" s="27"/>
    </row>
    <row r="91" spans="2:40" ht="12.75" customHeight="1">
      <c r="B91" s="28"/>
      <c r="C91" s="23"/>
      <c r="D91" s="29">
        <f t="shared" si="4"/>
        <v>30363.6</v>
      </c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27">
        <f t="shared" si="3"/>
        <v>0</v>
      </c>
      <c r="AN91" s="27"/>
    </row>
    <row r="92" spans="2:40" ht="14.25">
      <c r="B92" s="28"/>
      <c r="C92" s="23"/>
      <c r="D92" s="29">
        <f t="shared" si="4"/>
        <v>30363.6</v>
      </c>
      <c r="E92" s="30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27">
        <f t="shared" si="3"/>
        <v>0</v>
      </c>
      <c r="AN92" s="27"/>
    </row>
    <row r="93" spans="2:40" ht="14.25">
      <c r="B93" s="28"/>
      <c r="C93" s="23"/>
      <c r="D93" s="29">
        <f t="shared" si="4"/>
        <v>30363.6</v>
      </c>
      <c r="E93" s="30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27">
        <f t="shared" si="3"/>
        <v>0</v>
      </c>
      <c r="AN93" s="27"/>
    </row>
    <row r="94" spans="1:40" ht="14.25">
      <c r="A94" s="24"/>
      <c r="B94" s="28"/>
      <c r="C94" s="23"/>
      <c r="D94" s="29">
        <f t="shared" si="4"/>
        <v>30363.6</v>
      </c>
      <c r="E94" s="3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27">
        <f t="shared" si="3"/>
        <v>0</v>
      </c>
      <c r="AN94" s="27"/>
    </row>
    <row r="95" spans="2:40" ht="14.25">
      <c r="B95" s="28"/>
      <c r="C95" s="23"/>
      <c r="D95" s="29">
        <f t="shared" si="4"/>
        <v>30363.6</v>
      </c>
      <c r="E95" s="3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27">
        <f t="shared" si="3"/>
        <v>0</v>
      </c>
      <c r="AN95" s="27"/>
    </row>
    <row r="96" spans="1:40" s="34" customFormat="1" ht="12.75">
      <c r="A96" s="8"/>
      <c r="B96" s="35"/>
      <c r="C96" s="36"/>
      <c r="D96" s="29">
        <f t="shared" si="4"/>
        <v>30363.6</v>
      </c>
      <c r="E96" s="3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27">
        <f t="shared" si="3"/>
        <v>0</v>
      </c>
      <c r="AN96" s="38"/>
    </row>
    <row r="97" spans="2:40" ht="14.25">
      <c r="B97" s="35"/>
      <c r="C97" s="23"/>
      <c r="D97" s="29">
        <f t="shared" si="4"/>
        <v>30363.6</v>
      </c>
      <c r="E97" s="3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27">
        <f t="shared" si="3"/>
        <v>0</v>
      </c>
      <c r="AN97" s="27"/>
    </row>
    <row r="98" spans="2:40" ht="14.25">
      <c r="B98" s="35"/>
      <c r="C98" s="23"/>
      <c r="D98" s="29">
        <f t="shared" si="4"/>
        <v>30363.6</v>
      </c>
      <c r="E98" s="3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27">
        <f t="shared" si="3"/>
        <v>0</v>
      </c>
      <c r="AN98" s="27"/>
    </row>
    <row r="99" spans="2:40" ht="14.25">
      <c r="B99" s="35"/>
      <c r="C99" s="23"/>
      <c r="D99" s="29">
        <f t="shared" si="4"/>
        <v>30363.6</v>
      </c>
      <c r="E99" s="30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27">
        <f t="shared" si="3"/>
        <v>0</v>
      </c>
      <c r="AN99" s="27"/>
    </row>
    <row r="100" spans="2:40" ht="14.25">
      <c r="B100" s="35"/>
      <c r="C100" s="23"/>
      <c r="D100" s="29">
        <f t="shared" si="4"/>
        <v>30363.6</v>
      </c>
      <c r="E100" s="3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27">
        <f t="shared" si="3"/>
        <v>0</v>
      </c>
      <c r="AN100" s="27"/>
    </row>
    <row r="101" spans="2:40" ht="14.25">
      <c r="B101" s="35"/>
      <c r="C101" s="23"/>
      <c r="D101" s="29">
        <f t="shared" si="4"/>
        <v>30363.6</v>
      </c>
      <c r="E101" s="30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27">
        <f t="shared" si="3"/>
        <v>0</v>
      </c>
      <c r="AN101" s="27"/>
    </row>
    <row r="102" spans="2:40" ht="14.25">
      <c r="B102" s="35"/>
      <c r="C102" s="23"/>
      <c r="D102" s="29">
        <f t="shared" si="4"/>
        <v>30363.6</v>
      </c>
      <c r="E102" s="3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27">
        <f t="shared" si="3"/>
        <v>0</v>
      </c>
      <c r="AN102" s="27"/>
    </row>
    <row r="103" spans="2:43" s="42" customFormat="1" ht="14.25">
      <c r="B103" s="43"/>
      <c r="C103" s="44"/>
      <c r="D103" s="29">
        <f t="shared" si="4"/>
        <v>30363.6</v>
      </c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27">
        <f t="shared" si="3"/>
        <v>0</v>
      </c>
      <c r="AN103" s="45"/>
      <c r="AO103" s="4"/>
      <c r="AP103" s="4"/>
      <c r="AQ103" s="4"/>
    </row>
    <row r="104" spans="2:40" ht="14.25">
      <c r="B104" s="35"/>
      <c r="C104" s="23"/>
      <c r="D104" s="29">
        <f t="shared" si="4"/>
        <v>30363.6</v>
      </c>
      <c r="E104" s="3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27">
        <f t="shared" si="3"/>
        <v>0</v>
      </c>
      <c r="AN104" s="27"/>
    </row>
    <row r="105" spans="2:40" ht="14.25">
      <c r="B105" s="35"/>
      <c r="C105" s="23"/>
      <c r="D105" s="29">
        <f t="shared" si="4"/>
        <v>30363.6</v>
      </c>
      <c r="E105" s="3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27">
        <f t="shared" si="3"/>
        <v>0</v>
      </c>
      <c r="AN105" s="27"/>
    </row>
    <row r="106" spans="2:40" ht="14.25">
      <c r="B106" s="35"/>
      <c r="C106" s="23"/>
      <c r="D106" s="29">
        <f t="shared" si="4"/>
        <v>30363.6</v>
      </c>
      <c r="E106" s="30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27">
        <f t="shared" si="3"/>
        <v>0</v>
      </c>
      <c r="AN106" s="27"/>
    </row>
    <row r="107" spans="2:40" ht="14.25">
      <c r="B107" s="35"/>
      <c r="C107" s="23"/>
      <c r="D107" s="29">
        <f t="shared" si="4"/>
        <v>30363.6</v>
      </c>
      <c r="E107" s="30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27">
        <f t="shared" si="3"/>
        <v>0</v>
      </c>
      <c r="AN107" s="27"/>
    </row>
    <row r="108" spans="2:40" ht="14.25">
      <c r="B108" s="35"/>
      <c r="C108" s="23"/>
      <c r="D108" s="29">
        <f t="shared" si="4"/>
        <v>30363.6</v>
      </c>
      <c r="E108" s="30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27">
        <f t="shared" si="3"/>
        <v>0</v>
      </c>
      <c r="AN108" s="27"/>
    </row>
    <row r="109" spans="2:40" ht="14.25">
      <c r="B109" s="35"/>
      <c r="C109" s="23"/>
      <c r="D109" s="29">
        <f t="shared" si="4"/>
        <v>30363.6</v>
      </c>
      <c r="E109" s="30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27">
        <f t="shared" si="3"/>
        <v>0</v>
      </c>
      <c r="AN109" s="27"/>
    </row>
    <row r="110" spans="2:40" ht="14.25">
      <c r="B110" s="35"/>
      <c r="C110" s="23"/>
      <c r="D110" s="29">
        <f t="shared" si="4"/>
        <v>30363.6</v>
      </c>
      <c r="E110" s="30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27">
        <f t="shared" si="3"/>
        <v>0</v>
      </c>
      <c r="AN110" s="27"/>
    </row>
    <row r="111" spans="2:40" ht="14.25">
      <c r="B111" s="35"/>
      <c r="C111" s="23"/>
      <c r="D111" s="29">
        <f t="shared" si="4"/>
        <v>30363.6</v>
      </c>
      <c r="E111" s="30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27">
        <f t="shared" si="3"/>
        <v>0</v>
      </c>
      <c r="AN111" s="27"/>
    </row>
    <row r="112" spans="1:40" s="34" customFormat="1" ht="12.75">
      <c r="A112" s="8"/>
      <c r="B112" s="35"/>
      <c r="C112" s="36"/>
      <c r="D112" s="29">
        <f t="shared" si="4"/>
        <v>30363.6</v>
      </c>
      <c r="E112" s="3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27">
        <f t="shared" si="3"/>
        <v>0</v>
      </c>
      <c r="AN112" s="38"/>
    </row>
    <row r="113" spans="2:40" ht="14.25">
      <c r="B113" s="35"/>
      <c r="C113" s="23"/>
      <c r="D113" s="29">
        <f t="shared" si="4"/>
        <v>30363.6</v>
      </c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27">
        <f t="shared" si="3"/>
        <v>0</v>
      </c>
      <c r="AN113" s="27"/>
    </row>
    <row r="114" spans="2:40" ht="14.25">
      <c r="B114" s="35"/>
      <c r="C114" s="23"/>
      <c r="D114" s="29">
        <f t="shared" si="4"/>
        <v>30363.6</v>
      </c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27">
        <f t="shared" si="3"/>
        <v>0</v>
      </c>
      <c r="AN114" s="27"/>
    </row>
    <row r="115" spans="2:40" ht="14.25">
      <c r="B115" s="35"/>
      <c r="C115" s="23"/>
      <c r="D115" s="29">
        <f>D114+E115-F115</f>
        <v>30363.6</v>
      </c>
      <c r="E115" s="30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27">
        <f t="shared" si="3"/>
        <v>0</v>
      </c>
      <c r="AN115" s="27"/>
    </row>
    <row r="116" spans="2:40" ht="14.25">
      <c r="B116" s="35"/>
      <c r="C116" s="23"/>
      <c r="D116" s="29">
        <f t="shared" si="4"/>
        <v>30363.6</v>
      </c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27">
        <f t="shared" si="3"/>
        <v>0</v>
      </c>
      <c r="AN116" s="27"/>
    </row>
    <row r="117" spans="2:40" ht="14.25">
      <c r="B117" s="35"/>
      <c r="C117" s="23"/>
      <c r="D117" s="29">
        <f t="shared" si="4"/>
        <v>30363.6</v>
      </c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27">
        <f t="shared" si="3"/>
        <v>0</v>
      </c>
      <c r="AN117" s="27"/>
    </row>
    <row r="118" spans="2:40" ht="12.75" customHeight="1" hidden="1">
      <c r="B118" s="35"/>
      <c r="C118" s="23"/>
      <c r="D118" s="29">
        <f t="shared" si="4"/>
        <v>30363.6</v>
      </c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27">
        <f t="shared" si="3"/>
        <v>0</v>
      </c>
      <c r="AN118" s="27"/>
    </row>
    <row r="119" spans="2:40" ht="12.75" customHeight="1" hidden="1">
      <c r="B119" s="35"/>
      <c r="C119" s="23"/>
      <c r="D119" s="29">
        <f t="shared" si="4"/>
        <v>30363.6</v>
      </c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27">
        <f t="shared" si="3"/>
        <v>0</v>
      </c>
      <c r="AN119" s="27"/>
    </row>
    <row r="120" spans="2:40" ht="12.75" customHeight="1" hidden="1">
      <c r="B120" s="35"/>
      <c r="C120" s="23"/>
      <c r="D120" s="29">
        <f t="shared" si="4"/>
        <v>30363.6</v>
      </c>
      <c r="E120" s="3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27">
        <f t="shared" si="3"/>
        <v>0</v>
      </c>
      <c r="AN120" s="27"/>
    </row>
    <row r="121" spans="2:40" ht="12.75" customHeight="1" hidden="1">
      <c r="B121" s="35"/>
      <c r="C121" s="23"/>
      <c r="D121" s="29">
        <f t="shared" si="4"/>
        <v>30363.6</v>
      </c>
      <c r="E121" s="30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27">
        <f t="shared" si="3"/>
        <v>0</v>
      </c>
      <c r="AN121" s="27"/>
    </row>
    <row r="122" spans="2:40" ht="12.75" customHeight="1" hidden="1">
      <c r="B122" s="35"/>
      <c r="C122" s="23"/>
      <c r="D122" s="29">
        <f t="shared" si="4"/>
        <v>30363.6</v>
      </c>
      <c r="E122" s="30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27">
        <f t="shared" si="3"/>
        <v>0</v>
      </c>
      <c r="AN122" s="27"/>
    </row>
    <row r="123" spans="2:40" ht="14.25">
      <c r="B123" s="28"/>
      <c r="C123" s="39"/>
      <c r="D123" s="29">
        <f t="shared" si="4"/>
        <v>30363.6</v>
      </c>
      <c r="E123" s="30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27">
        <f t="shared" si="3"/>
        <v>0</v>
      </c>
      <c r="AN123" s="27"/>
    </row>
    <row r="124" spans="2:40" ht="14.25">
      <c r="B124" s="28"/>
      <c r="C124" s="23"/>
      <c r="D124" s="29">
        <f t="shared" si="4"/>
        <v>30363.6</v>
      </c>
      <c r="E124" s="30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27">
        <f t="shared" si="3"/>
        <v>0</v>
      </c>
      <c r="AN124" s="27"/>
    </row>
    <row r="125" spans="1:40" s="34" customFormat="1" ht="12.75">
      <c r="A125" s="8"/>
      <c r="B125" s="35"/>
      <c r="C125" s="36"/>
      <c r="D125" s="29">
        <f t="shared" si="4"/>
        <v>30363.6</v>
      </c>
      <c r="E125" s="30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27">
        <f t="shared" si="3"/>
        <v>0</v>
      </c>
      <c r="AN125" s="38"/>
    </row>
    <row r="126" spans="1:40" s="34" customFormat="1" ht="12.75">
      <c r="A126" s="8"/>
      <c r="B126" s="35"/>
      <c r="C126" s="36"/>
      <c r="D126" s="29">
        <f t="shared" si="4"/>
        <v>30363.6</v>
      </c>
      <c r="E126" s="30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27">
        <f t="shared" si="3"/>
        <v>0</v>
      </c>
      <c r="AN126" s="38"/>
    </row>
    <row r="127" spans="1:40" s="34" customFormat="1" ht="12.75">
      <c r="A127" s="8"/>
      <c r="B127" s="35"/>
      <c r="C127" s="36"/>
      <c r="D127" s="29">
        <f t="shared" si="4"/>
        <v>30363.6</v>
      </c>
      <c r="E127" s="30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27">
        <f t="shared" si="3"/>
        <v>0</v>
      </c>
      <c r="AN127" s="38"/>
    </row>
    <row r="128" spans="1:40" s="34" customFormat="1" ht="12.75">
      <c r="A128" s="8"/>
      <c r="B128" s="35"/>
      <c r="C128" s="36"/>
      <c r="D128" s="29">
        <f t="shared" si="4"/>
        <v>30363.6</v>
      </c>
      <c r="E128" s="3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27">
        <f t="shared" si="3"/>
        <v>0</v>
      </c>
      <c r="AN128" s="38"/>
    </row>
    <row r="129" spans="1:40" s="34" customFormat="1" ht="12.75">
      <c r="A129" s="8"/>
      <c r="B129" s="28"/>
      <c r="C129" s="36"/>
      <c r="D129" s="29">
        <f t="shared" si="4"/>
        <v>30363.6</v>
      </c>
      <c r="E129" s="30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27">
        <f t="shared" si="3"/>
        <v>0</v>
      </c>
      <c r="AN129" s="38"/>
    </row>
    <row r="130" spans="1:40" s="34" customFormat="1" ht="12.75">
      <c r="A130" s="8"/>
      <c r="B130" s="35"/>
      <c r="C130" s="36"/>
      <c r="D130" s="29">
        <f t="shared" si="4"/>
        <v>30363.6</v>
      </c>
      <c r="E130" s="30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27">
        <f t="shared" si="3"/>
        <v>0</v>
      </c>
      <c r="AN130" s="38"/>
    </row>
    <row r="131" spans="2:40" ht="14.25">
      <c r="B131" s="28"/>
      <c r="C131" s="23"/>
      <c r="D131" s="29">
        <f t="shared" si="4"/>
        <v>30363.6</v>
      </c>
      <c r="E131" s="30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27">
        <f t="shared" si="3"/>
        <v>0</v>
      </c>
      <c r="AN131" s="27"/>
    </row>
    <row r="132" spans="2:40" ht="14.25">
      <c r="B132" s="35"/>
      <c r="C132" s="23"/>
      <c r="D132" s="29">
        <f t="shared" si="4"/>
        <v>30363.6</v>
      </c>
      <c r="E132" s="30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27">
        <f t="shared" si="3"/>
        <v>0</v>
      </c>
      <c r="AN132" s="27"/>
    </row>
    <row r="133" spans="1:40" s="34" customFormat="1" ht="12.75">
      <c r="A133" s="8"/>
      <c r="B133" s="35"/>
      <c r="C133" s="36"/>
      <c r="D133" s="29">
        <f t="shared" si="4"/>
        <v>30363.6</v>
      </c>
      <c r="E133" s="30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27">
        <f t="shared" si="3"/>
        <v>0</v>
      </c>
      <c r="AN133" s="38"/>
    </row>
    <row r="134" spans="2:40" ht="12.75" customHeight="1" hidden="1">
      <c r="B134" s="28"/>
      <c r="C134" s="23"/>
      <c r="D134" s="29">
        <f t="shared" si="4"/>
        <v>30363.6</v>
      </c>
      <c r="E134" s="30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27">
        <f t="shared" si="3"/>
        <v>0</v>
      </c>
      <c r="AN134" s="27"/>
    </row>
    <row r="135" spans="1:40" s="34" customFormat="1" ht="12.75" customHeight="1" hidden="1">
      <c r="A135" s="8"/>
      <c r="B135" s="28"/>
      <c r="C135" s="36"/>
      <c r="D135" s="29">
        <f t="shared" si="4"/>
        <v>30363.6</v>
      </c>
      <c r="E135" s="30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27">
        <f t="shared" si="3"/>
        <v>0</v>
      </c>
      <c r="AN135" s="38"/>
    </row>
    <row r="136" spans="2:40" ht="12.75" customHeight="1" hidden="1">
      <c r="B136" s="28"/>
      <c r="C136" s="23"/>
      <c r="D136" s="29">
        <f t="shared" si="4"/>
        <v>30363.6</v>
      </c>
      <c r="E136" s="30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27">
        <f aca="true" t="shared" si="5" ref="AM136:AM199">E136-F136+G136+H136-K136+L136+M136-N136+O136+P136+Q136+R136+S136+T136+V136+W136+X136+Y136+AA136+AB136+Z136+AC136+AD136+AE136+AG136+AH136+AI136-AJ136+AK136+AL136+U136-I136-J136+AF136</f>
        <v>0</v>
      </c>
      <c r="AN136" s="27"/>
    </row>
    <row r="137" spans="2:40" ht="14.25">
      <c r="B137" s="28"/>
      <c r="C137" s="23"/>
      <c r="D137" s="29">
        <f t="shared" si="4"/>
        <v>30363.6</v>
      </c>
      <c r="E137" s="30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27">
        <f t="shared" si="5"/>
        <v>0</v>
      </c>
      <c r="AN137" s="27"/>
    </row>
    <row r="138" spans="2:40" ht="14.25">
      <c r="B138" s="28"/>
      <c r="C138" s="23"/>
      <c r="D138" s="29">
        <f t="shared" si="4"/>
        <v>30363.6</v>
      </c>
      <c r="E138" s="30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27">
        <f t="shared" si="5"/>
        <v>0</v>
      </c>
      <c r="AN138" s="27"/>
    </row>
    <row r="139" spans="2:40" ht="14.25">
      <c r="B139" s="28"/>
      <c r="C139" s="23"/>
      <c r="D139" s="29">
        <f t="shared" si="4"/>
        <v>30363.6</v>
      </c>
      <c r="E139" s="30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27">
        <f t="shared" si="5"/>
        <v>0</v>
      </c>
      <c r="AN139" s="27"/>
    </row>
    <row r="140" spans="2:40" ht="14.25">
      <c r="B140" s="28"/>
      <c r="C140" s="23"/>
      <c r="D140" s="29">
        <f t="shared" si="4"/>
        <v>30363.6</v>
      </c>
      <c r="E140" s="30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27">
        <f t="shared" si="5"/>
        <v>0</v>
      </c>
      <c r="AN140" s="27"/>
    </row>
    <row r="141" spans="2:40" ht="14.25">
      <c r="B141" s="28"/>
      <c r="C141" s="23"/>
      <c r="D141" s="29">
        <f t="shared" si="4"/>
        <v>30363.6</v>
      </c>
      <c r="E141" s="30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27">
        <f t="shared" si="5"/>
        <v>0</v>
      </c>
      <c r="AN141" s="27"/>
    </row>
    <row r="142" spans="2:40" ht="14.25">
      <c r="B142" s="28"/>
      <c r="C142" s="23"/>
      <c r="D142" s="29">
        <f aca="true" t="shared" si="6" ref="D142:D204">D141+E142-F142</f>
        <v>30363.6</v>
      </c>
      <c r="E142" s="30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27">
        <f t="shared" si="5"/>
        <v>0</v>
      </c>
      <c r="AN142" s="27"/>
    </row>
    <row r="143" spans="2:40" ht="14.25">
      <c r="B143" s="28"/>
      <c r="C143" s="23"/>
      <c r="D143" s="29">
        <f t="shared" si="6"/>
        <v>30363.6</v>
      </c>
      <c r="E143" s="30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27">
        <f t="shared" si="5"/>
        <v>0</v>
      </c>
      <c r="AN143" s="27"/>
    </row>
    <row r="144" spans="2:40" ht="14.25">
      <c r="B144" s="28"/>
      <c r="C144" s="23"/>
      <c r="D144" s="29">
        <f t="shared" si="6"/>
        <v>30363.6</v>
      </c>
      <c r="E144" s="30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27">
        <f t="shared" si="5"/>
        <v>0</v>
      </c>
      <c r="AN144" s="27"/>
    </row>
    <row r="145" spans="2:40" ht="14.25">
      <c r="B145" s="28"/>
      <c r="C145" s="23"/>
      <c r="D145" s="29">
        <f t="shared" si="6"/>
        <v>30363.6</v>
      </c>
      <c r="E145" s="30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27">
        <f t="shared" si="5"/>
        <v>0</v>
      </c>
      <c r="AN145" s="27"/>
    </row>
    <row r="146" spans="2:40" ht="14.25">
      <c r="B146" s="28"/>
      <c r="C146" s="23"/>
      <c r="D146" s="29">
        <f t="shared" si="6"/>
        <v>30363.6</v>
      </c>
      <c r="E146" s="30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27">
        <f t="shared" si="5"/>
        <v>0</v>
      </c>
      <c r="AN146" s="27"/>
    </row>
    <row r="147" spans="2:40" ht="14.25">
      <c r="B147" s="28"/>
      <c r="C147" s="23"/>
      <c r="D147" s="29">
        <f t="shared" si="6"/>
        <v>30363.6</v>
      </c>
      <c r="E147" s="30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27">
        <f t="shared" si="5"/>
        <v>0</v>
      </c>
      <c r="AN147" s="27"/>
    </row>
    <row r="148" spans="2:40" ht="14.25">
      <c r="B148" s="28"/>
      <c r="C148" s="23"/>
      <c r="D148" s="29">
        <f t="shared" si="6"/>
        <v>30363.6</v>
      </c>
      <c r="E148" s="30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27">
        <f t="shared" si="5"/>
        <v>0</v>
      </c>
      <c r="AN148" s="27"/>
    </row>
    <row r="149" spans="2:40" ht="14.25">
      <c r="B149" s="28"/>
      <c r="C149" s="23"/>
      <c r="D149" s="29">
        <f t="shared" si="6"/>
        <v>30363.6</v>
      </c>
      <c r="E149" s="30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27">
        <f t="shared" si="5"/>
        <v>0</v>
      </c>
      <c r="AN149" s="27"/>
    </row>
    <row r="150" spans="2:40" ht="14.25">
      <c r="B150" s="28"/>
      <c r="C150" s="23"/>
      <c r="D150" s="29">
        <f t="shared" si="6"/>
        <v>30363.6</v>
      </c>
      <c r="E150" s="30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27">
        <f t="shared" si="5"/>
        <v>0</v>
      </c>
      <c r="AN150" s="27"/>
    </row>
    <row r="151" spans="2:40" ht="14.25">
      <c r="B151" s="28"/>
      <c r="C151" s="23"/>
      <c r="D151" s="29">
        <f t="shared" si="6"/>
        <v>30363.6</v>
      </c>
      <c r="E151" s="30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27">
        <f t="shared" si="5"/>
        <v>0</v>
      </c>
      <c r="AN151" s="27"/>
    </row>
    <row r="152" spans="2:40" ht="14.25">
      <c r="B152" s="28"/>
      <c r="C152" s="23"/>
      <c r="D152" s="29">
        <f t="shared" si="6"/>
        <v>30363.6</v>
      </c>
      <c r="E152" s="30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27">
        <f t="shared" si="5"/>
        <v>0</v>
      </c>
      <c r="AN152" s="27"/>
    </row>
    <row r="153" spans="2:40" ht="14.25">
      <c r="B153" s="28"/>
      <c r="C153" s="23"/>
      <c r="D153" s="29">
        <f t="shared" si="6"/>
        <v>30363.6</v>
      </c>
      <c r="E153" s="30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27">
        <f t="shared" si="5"/>
        <v>0</v>
      </c>
      <c r="AN153" s="27"/>
    </row>
    <row r="154" spans="2:40" ht="14.25">
      <c r="B154" s="28"/>
      <c r="C154" s="23"/>
      <c r="D154" s="29">
        <f t="shared" si="6"/>
        <v>30363.6</v>
      </c>
      <c r="E154" s="30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27">
        <f t="shared" si="5"/>
        <v>0</v>
      </c>
      <c r="AN154" s="27"/>
    </row>
    <row r="155" spans="2:40" ht="14.25">
      <c r="B155" s="28"/>
      <c r="C155" s="23"/>
      <c r="D155" s="29">
        <f t="shared" si="6"/>
        <v>30363.6</v>
      </c>
      <c r="E155" s="30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27">
        <f t="shared" si="5"/>
        <v>0</v>
      </c>
      <c r="AN155" s="27"/>
    </row>
    <row r="156" spans="2:40" ht="14.25">
      <c r="B156" s="28"/>
      <c r="C156" s="23"/>
      <c r="D156" s="29">
        <f t="shared" si="6"/>
        <v>30363.6</v>
      </c>
      <c r="E156" s="30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27">
        <f t="shared" si="5"/>
        <v>0</v>
      </c>
      <c r="AN156" s="27"/>
    </row>
    <row r="157" spans="2:40" ht="14.25">
      <c r="B157" s="28"/>
      <c r="C157" s="23"/>
      <c r="D157" s="29">
        <f t="shared" si="6"/>
        <v>30363.6</v>
      </c>
      <c r="E157" s="30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27">
        <f t="shared" si="5"/>
        <v>0</v>
      </c>
      <c r="AN157" s="27"/>
    </row>
    <row r="158" spans="2:40" ht="14.25">
      <c r="B158" s="28"/>
      <c r="C158" s="39"/>
      <c r="D158" s="29">
        <f t="shared" si="6"/>
        <v>30363.6</v>
      </c>
      <c r="E158" s="30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27">
        <f t="shared" si="5"/>
        <v>0</v>
      </c>
      <c r="AN158" s="27"/>
    </row>
    <row r="159" spans="2:40" ht="14.25">
      <c r="B159" s="28"/>
      <c r="C159" s="23"/>
      <c r="D159" s="29">
        <f t="shared" si="6"/>
        <v>30363.6</v>
      </c>
      <c r="E159" s="30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27">
        <f t="shared" si="5"/>
        <v>0</v>
      </c>
      <c r="AN159" s="27"/>
    </row>
    <row r="160" spans="2:40" ht="14.25">
      <c r="B160" s="28"/>
      <c r="C160" s="23"/>
      <c r="D160" s="29">
        <f t="shared" si="6"/>
        <v>30363.6</v>
      </c>
      <c r="E160" s="30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27">
        <f t="shared" si="5"/>
        <v>0</v>
      </c>
      <c r="AN160" s="27"/>
    </row>
    <row r="161" spans="2:40" ht="14.25">
      <c r="B161" s="28"/>
      <c r="C161" s="23"/>
      <c r="D161" s="29">
        <f t="shared" si="6"/>
        <v>30363.6</v>
      </c>
      <c r="E161" s="30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27">
        <f t="shared" si="5"/>
        <v>0</v>
      </c>
      <c r="AN161" s="27"/>
    </row>
    <row r="162" spans="2:40" ht="14.25">
      <c r="B162" s="28"/>
      <c r="C162" s="23"/>
      <c r="D162" s="29">
        <f t="shared" si="6"/>
        <v>30363.6</v>
      </c>
      <c r="E162" s="30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27">
        <f t="shared" si="5"/>
        <v>0</v>
      </c>
      <c r="AN162" s="27"/>
    </row>
    <row r="163" spans="2:40" ht="14.25">
      <c r="B163" s="28"/>
      <c r="C163" s="23"/>
      <c r="D163" s="29">
        <f t="shared" si="6"/>
        <v>30363.6</v>
      </c>
      <c r="E163" s="30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27">
        <f t="shared" si="5"/>
        <v>0</v>
      </c>
      <c r="AN163" s="27"/>
    </row>
    <row r="164" spans="2:40" ht="14.25">
      <c r="B164" s="28"/>
      <c r="C164" s="23"/>
      <c r="D164" s="29">
        <f t="shared" si="6"/>
        <v>30363.6</v>
      </c>
      <c r="E164" s="30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27">
        <f t="shared" si="5"/>
        <v>0</v>
      </c>
      <c r="AN164" s="27"/>
    </row>
    <row r="165" spans="2:40" ht="14.25">
      <c r="B165" s="28"/>
      <c r="C165" s="23"/>
      <c r="D165" s="29">
        <f t="shared" si="6"/>
        <v>30363.6</v>
      </c>
      <c r="E165" s="30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27">
        <f t="shared" si="5"/>
        <v>0</v>
      </c>
      <c r="AN165" s="27"/>
    </row>
    <row r="166" spans="2:40" ht="14.25">
      <c r="B166" s="28"/>
      <c r="C166" s="23"/>
      <c r="D166" s="29">
        <f t="shared" si="6"/>
        <v>30363.6</v>
      </c>
      <c r="E166" s="30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27">
        <f t="shared" si="5"/>
        <v>0</v>
      </c>
      <c r="AN166" s="27"/>
    </row>
    <row r="167" spans="2:40" ht="14.25">
      <c r="B167" s="28"/>
      <c r="C167" s="23"/>
      <c r="D167" s="29">
        <f t="shared" si="6"/>
        <v>30363.6</v>
      </c>
      <c r="E167" s="30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27">
        <f t="shared" si="5"/>
        <v>0</v>
      </c>
      <c r="AN167" s="27"/>
    </row>
    <row r="168" spans="2:40" ht="14.25">
      <c r="B168" s="35"/>
      <c r="C168" s="23"/>
      <c r="D168" s="29">
        <f t="shared" si="6"/>
        <v>30363.6</v>
      </c>
      <c r="E168" s="30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27">
        <f t="shared" si="5"/>
        <v>0</v>
      </c>
      <c r="AN168" s="27"/>
    </row>
    <row r="169" spans="2:40" ht="14.25">
      <c r="B169" s="28"/>
      <c r="C169" s="23"/>
      <c r="D169" s="29">
        <f t="shared" si="6"/>
        <v>30363.6</v>
      </c>
      <c r="E169" s="30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27">
        <f t="shared" si="5"/>
        <v>0</v>
      </c>
      <c r="AN169" s="27"/>
    </row>
    <row r="170" spans="2:40" ht="14.25">
      <c r="B170" s="28"/>
      <c r="C170" s="23"/>
      <c r="D170" s="29">
        <f t="shared" si="6"/>
        <v>30363.6</v>
      </c>
      <c r="E170" s="30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27">
        <f t="shared" si="5"/>
        <v>0</v>
      </c>
      <c r="AN170" s="27"/>
    </row>
    <row r="171" spans="2:40" ht="14.25">
      <c r="B171" s="35"/>
      <c r="C171" s="23"/>
      <c r="D171" s="29">
        <f t="shared" si="6"/>
        <v>30363.6</v>
      </c>
      <c r="E171" s="30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27">
        <f t="shared" si="5"/>
        <v>0</v>
      </c>
      <c r="AN171" s="27"/>
    </row>
    <row r="172" spans="2:40" ht="14.25">
      <c r="B172" s="35"/>
      <c r="C172" s="23"/>
      <c r="D172" s="29">
        <f t="shared" si="6"/>
        <v>30363.6</v>
      </c>
      <c r="E172" s="30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27">
        <f t="shared" si="5"/>
        <v>0</v>
      </c>
      <c r="AN172" s="27"/>
    </row>
    <row r="173" spans="2:40" ht="14.25">
      <c r="B173" s="35"/>
      <c r="C173" s="23"/>
      <c r="D173" s="29">
        <f t="shared" si="6"/>
        <v>30363.6</v>
      </c>
      <c r="E173" s="30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27">
        <f t="shared" si="5"/>
        <v>0</v>
      </c>
      <c r="AN173" s="27"/>
    </row>
    <row r="174" spans="2:40" ht="14.25">
      <c r="B174" s="35"/>
      <c r="C174" s="23"/>
      <c r="D174" s="29">
        <f t="shared" si="6"/>
        <v>30363.6</v>
      </c>
      <c r="E174" s="30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27">
        <f t="shared" si="5"/>
        <v>0</v>
      </c>
      <c r="AN174" s="27"/>
    </row>
    <row r="175" spans="2:40" ht="12.75" customHeight="1" hidden="1">
      <c r="B175" s="35"/>
      <c r="C175" s="23"/>
      <c r="D175" s="29">
        <f t="shared" si="6"/>
        <v>30363.6</v>
      </c>
      <c r="E175" s="30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27">
        <f t="shared" si="5"/>
        <v>0</v>
      </c>
      <c r="AN175" s="27"/>
    </row>
    <row r="176" spans="2:40" ht="12.75" customHeight="1" hidden="1">
      <c r="B176" s="35"/>
      <c r="C176" s="23"/>
      <c r="D176" s="29">
        <f t="shared" si="6"/>
        <v>30363.6</v>
      </c>
      <c r="E176" s="30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27">
        <f t="shared" si="5"/>
        <v>0</v>
      </c>
      <c r="AN176" s="27"/>
    </row>
    <row r="177" spans="2:40" ht="12.75" customHeight="1" hidden="1">
      <c r="B177" s="28"/>
      <c r="C177" s="23"/>
      <c r="D177" s="29">
        <f t="shared" si="6"/>
        <v>30363.6</v>
      </c>
      <c r="E177" s="30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27">
        <f t="shared" si="5"/>
        <v>0</v>
      </c>
      <c r="AN177" s="27"/>
    </row>
    <row r="178" spans="2:40" ht="14.25">
      <c r="B178" s="28"/>
      <c r="C178" s="23"/>
      <c r="D178" s="29">
        <f t="shared" si="6"/>
        <v>30363.6</v>
      </c>
      <c r="E178" s="30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27">
        <f t="shared" si="5"/>
        <v>0</v>
      </c>
      <c r="AN178" s="27"/>
    </row>
    <row r="179" spans="2:40" ht="14.25">
      <c r="B179" s="28"/>
      <c r="C179" s="23"/>
      <c r="D179" s="29">
        <f t="shared" si="6"/>
        <v>30363.6</v>
      </c>
      <c r="E179" s="30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27">
        <f t="shared" si="5"/>
        <v>0</v>
      </c>
      <c r="AN179" s="27"/>
    </row>
    <row r="180" spans="2:40" ht="14.25">
      <c r="B180" s="28"/>
      <c r="C180" s="23"/>
      <c r="D180" s="29">
        <f t="shared" si="6"/>
        <v>30363.6</v>
      </c>
      <c r="E180" s="30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27">
        <f t="shared" si="5"/>
        <v>0</v>
      </c>
      <c r="AN180" s="27"/>
    </row>
    <row r="181" spans="2:40" ht="14.25">
      <c r="B181" s="28"/>
      <c r="C181" s="23"/>
      <c r="D181" s="29">
        <f t="shared" si="6"/>
        <v>30363.6</v>
      </c>
      <c r="E181" s="30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27">
        <f t="shared" si="5"/>
        <v>0</v>
      </c>
      <c r="AN181" s="27"/>
    </row>
    <row r="182" spans="2:40" ht="14.25">
      <c r="B182" s="28"/>
      <c r="C182" s="23"/>
      <c r="D182" s="29">
        <f t="shared" si="6"/>
        <v>30363.6</v>
      </c>
      <c r="E182" s="30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27">
        <f t="shared" si="5"/>
        <v>0</v>
      </c>
      <c r="AN182" s="27"/>
    </row>
    <row r="183" spans="2:40" ht="14.25">
      <c r="B183" s="28"/>
      <c r="C183" s="23"/>
      <c r="D183" s="29">
        <f t="shared" si="6"/>
        <v>30363.6</v>
      </c>
      <c r="E183" s="30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27">
        <f t="shared" si="5"/>
        <v>0</v>
      </c>
      <c r="AN183" s="27"/>
    </row>
    <row r="184" spans="2:40" ht="14.25">
      <c r="B184" s="28"/>
      <c r="C184" s="23"/>
      <c r="D184" s="29">
        <f t="shared" si="6"/>
        <v>30363.6</v>
      </c>
      <c r="E184" s="30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27">
        <f t="shared" si="5"/>
        <v>0</v>
      </c>
      <c r="AN184" s="27"/>
    </row>
    <row r="185" spans="2:40" ht="14.25">
      <c r="B185" s="28"/>
      <c r="C185" s="23"/>
      <c r="D185" s="29">
        <f t="shared" si="6"/>
        <v>30363.6</v>
      </c>
      <c r="E185" s="30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27">
        <f t="shared" si="5"/>
        <v>0</v>
      </c>
      <c r="AN185" s="27"/>
    </row>
    <row r="186" spans="2:40" ht="14.25">
      <c r="B186" s="28"/>
      <c r="C186" s="23"/>
      <c r="D186" s="29">
        <f t="shared" si="6"/>
        <v>30363.6</v>
      </c>
      <c r="E186" s="30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27">
        <f t="shared" si="5"/>
        <v>0</v>
      </c>
      <c r="AN186" s="27"/>
    </row>
    <row r="187" spans="2:40" ht="14.25">
      <c r="B187" s="28"/>
      <c r="C187" s="23"/>
      <c r="D187" s="29">
        <f t="shared" si="6"/>
        <v>30363.6</v>
      </c>
      <c r="E187" s="30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27">
        <f t="shared" si="5"/>
        <v>0</v>
      </c>
      <c r="AN187" s="27"/>
    </row>
    <row r="188" spans="2:40" ht="14.25">
      <c r="B188" s="35"/>
      <c r="C188" s="23"/>
      <c r="D188" s="29">
        <f t="shared" si="6"/>
        <v>30363.6</v>
      </c>
      <c r="E188" s="30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27">
        <f t="shared" si="5"/>
        <v>0</v>
      </c>
      <c r="AN188" s="27"/>
    </row>
    <row r="189" spans="2:40" ht="14.25">
      <c r="B189" s="28"/>
      <c r="C189" s="23"/>
      <c r="D189" s="29">
        <f t="shared" si="6"/>
        <v>30363.6</v>
      </c>
      <c r="E189" s="30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27">
        <f t="shared" si="5"/>
        <v>0</v>
      </c>
      <c r="AN189" s="27"/>
    </row>
    <row r="190" spans="1:40" s="34" customFormat="1" ht="12.75">
      <c r="A190" s="8"/>
      <c r="B190" s="28"/>
      <c r="C190" s="36"/>
      <c r="D190" s="29">
        <f t="shared" si="6"/>
        <v>30363.6</v>
      </c>
      <c r="E190" s="30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27">
        <f t="shared" si="5"/>
        <v>0</v>
      </c>
      <c r="AN190" s="38"/>
    </row>
    <row r="191" spans="2:40" ht="14.25">
      <c r="B191" s="28"/>
      <c r="C191" s="23"/>
      <c r="D191" s="29">
        <f t="shared" si="6"/>
        <v>30363.6</v>
      </c>
      <c r="E191" s="30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27">
        <f t="shared" si="5"/>
        <v>0</v>
      </c>
      <c r="AN191" s="27"/>
    </row>
    <row r="192" spans="2:40" ht="14.25">
      <c r="B192" s="28"/>
      <c r="C192" s="23"/>
      <c r="D192" s="29">
        <f t="shared" si="6"/>
        <v>30363.6</v>
      </c>
      <c r="E192" s="30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27">
        <f t="shared" si="5"/>
        <v>0</v>
      </c>
      <c r="AN192" s="27"/>
    </row>
    <row r="193" spans="2:40" ht="14.25">
      <c r="B193" s="28"/>
      <c r="C193" s="23"/>
      <c r="D193" s="29">
        <f t="shared" si="6"/>
        <v>30363.6</v>
      </c>
      <c r="E193" s="30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27">
        <f t="shared" si="5"/>
        <v>0</v>
      </c>
      <c r="AN193" s="27"/>
    </row>
    <row r="194" spans="2:40" ht="14.25">
      <c r="B194" s="28"/>
      <c r="C194" s="23"/>
      <c r="D194" s="29">
        <f t="shared" si="6"/>
        <v>30363.6</v>
      </c>
      <c r="E194" s="30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27">
        <f t="shared" si="5"/>
        <v>0</v>
      </c>
      <c r="AN194" s="27"/>
    </row>
    <row r="195" spans="2:40" ht="14.25">
      <c r="B195" s="35"/>
      <c r="C195" s="23"/>
      <c r="D195" s="29">
        <f t="shared" si="6"/>
        <v>30363.6</v>
      </c>
      <c r="E195" s="30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27">
        <f t="shared" si="5"/>
        <v>0</v>
      </c>
      <c r="AN195" s="27"/>
    </row>
    <row r="196" spans="2:39" ht="14.25">
      <c r="B196" s="28"/>
      <c r="C196" s="23"/>
      <c r="D196" s="29">
        <f t="shared" si="6"/>
        <v>30363.6</v>
      </c>
      <c r="E196" s="30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27">
        <f t="shared" si="5"/>
        <v>0</v>
      </c>
    </row>
    <row r="197" spans="2:39" ht="14.25">
      <c r="B197" s="28"/>
      <c r="C197" s="23"/>
      <c r="D197" s="29">
        <f t="shared" si="6"/>
        <v>30363.6</v>
      </c>
      <c r="E197" s="30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27">
        <f t="shared" si="5"/>
        <v>0</v>
      </c>
    </row>
    <row r="198" spans="2:39" ht="14.25">
      <c r="B198" s="35"/>
      <c r="C198" s="23"/>
      <c r="D198" s="29">
        <f t="shared" si="6"/>
        <v>30363.6</v>
      </c>
      <c r="E198" s="30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27">
        <f t="shared" si="5"/>
        <v>0</v>
      </c>
    </row>
    <row r="199" spans="2:39" ht="14.25">
      <c r="B199" s="35"/>
      <c r="C199" s="23"/>
      <c r="D199" s="29">
        <f t="shared" si="6"/>
        <v>30363.6</v>
      </c>
      <c r="E199" s="30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27">
        <f t="shared" si="5"/>
        <v>0</v>
      </c>
    </row>
    <row r="200" spans="2:39" ht="14.25">
      <c r="B200" s="28"/>
      <c r="C200" s="23"/>
      <c r="D200" s="29">
        <f t="shared" si="6"/>
        <v>30363.6</v>
      </c>
      <c r="E200" s="30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27">
        <f>E200-F200+G200+H200-K200+L200+M200-N200+O200+P200+Q200+R200+S200+T200+V200+W200+X200+Y200+AA200+AB200+Z200+AC200+AD200+AE200+AG200+AH200+AI200-AJ200+AK200+AL200+U200-I200-J200+AF200</f>
        <v>0</v>
      </c>
    </row>
    <row r="201" spans="2:39" ht="14.25">
      <c r="B201" s="28"/>
      <c r="C201" s="23"/>
      <c r="D201" s="29">
        <f t="shared" si="6"/>
        <v>30363.6</v>
      </c>
      <c r="E201" s="30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27">
        <f>E201-F201+G201+H201-K201+L201+M201-N201+O201+P201+Q201+R201+S201+T201+V201+W201+X201+Y201+AA201+AB201+Z201+AC201+AD201+AE201+AG201+AH201+AI201-AJ201+AK201+AL201+U201-I201-J201+AF201</f>
        <v>0</v>
      </c>
    </row>
    <row r="202" spans="2:39" ht="12.75" customHeight="1">
      <c r="B202" s="28"/>
      <c r="C202" s="23"/>
      <c r="D202" s="29">
        <f t="shared" si="6"/>
        <v>30363.6</v>
      </c>
      <c r="E202" s="30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27">
        <f>E202-F202+G202+H202-K202+L202+M202-N202+O202+P202+Q202+R202+S202+T202+V202+W202+X202+Y202+AA202+AB202+Z202+AC202+AD202+AE202+AG202+AH202+AI202-AJ202+AK202+AL202+U202-I202-J202+AF202</f>
        <v>0</v>
      </c>
    </row>
    <row r="203" spans="2:39" ht="12.75" customHeight="1">
      <c r="B203" s="28"/>
      <c r="C203" s="23"/>
      <c r="D203" s="29">
        <f t="shared" si="6"/>
        <v>30363.6</v>
      </c>
      <c r="E203" s="30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27">
        <f>E203-F203+G203+H203-K203+L203+M203-N203+O203+P203+Q203+R203+S203+T203+V203+W203+X203+Y203+AA203+AB203+Z203+AC203+AD203+AE203+AG203+AH203+AI203-AJ203+AK203+AL203+U203-I203-J203+AF203</f>
        <v>0</v>
      </c>
    </row>
    <row r="204" spans="2:39" ht="12.75" customHeight="1">
      <c r="B204" s="28"/>
      <c r="C204" s="23"/>
      <c r="D204" s="29">
        <f t="shared" si="6"/>
        <v>30363.6</v>
      </c>
      <c r="E204" s="30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27">
        <f>E204-F204+G204+H204-K204+L204+M204-N204+O204+P204+Q204+R204+S204+T204+V204+W204+X204+Y204+AA204+AB204+Z204+AC204+AD204+AE204+AG204+AH204+AI204-AJ204+AK204+AL204+U204-I204-J204+AF204</f>
        <v>0</v>
      </c>
    </row>
  </sheetData>
  <sheetProtection/>
  <mergeCells count="33">
    <mergeCell ref="E2:F4"/>
    <mergeCell ref="G2:G4"/>
    <mergeCell ref="H2:H4"/>
    <mergeCell ref="K2:K4"/>
    <mergeCell ref="L2:L4"/>
    <mergeCell ref="M2:M4"/>
    <mergeCell ref="I2:I4"/>
    <mergeCell ref="J2:J4"/>
    <mergeCell ref="AA2:AA4"/>
    <mergeCell ref="U2:U4"/>
    <mergeCell ref="AF2:AF4"/>
    <mergeCell ref="N2:N4"/>
    <mergeCell ref="O2:O4"/>
    <mergeCell ref="P2:P4"/>
    <mergeCell ref="Q2:Q4"/>
    <mergeCell ref="R2:R4"/>
    <mergeCell ref="S2:S4"/>
    <mergeCell ref="Z2:Z4"/>
    <mergeCell ref="AC2:AC4"/>
    <mergeCell ref="AD2:AD4"/>
    <mergeCell ref="AE2:AE4"/>
    <mergeCell ref="AG2:AG4"/>
    <mergeCell ref="T2:T4"/>
    <mergeCell ref="V2:V4"/>
    <mergeCell ref="W2:W4"/>
    <mergeCell ref="X2:X4"/>
    <mergeCell ref="Y2:Y4"/>
    <mergeCell ref="AH2:AH4"/>
    <mergeCell ref="AI2:AI4"/>
    <mergeCell ref="AJ2:AJ4"/>
    <mergeCell ref="AK2:AK4"/>
    <mergeCell ref="AL2:AL4"/>
    <mergeCell ref="AB2:AB4"/>
  </mergeCells>
  <printOptions gridLines="1" horizontalCentered="1"/>
  <pageMargins left="0" right="0" top="0.2362204724409449" bottom="0" header="0.5118110236220472" footer="0"/>
  <pageSetup horizontalDpi="240" verticalDpi="240" orientation="landscape" paperSize="5" scale="53" r:id="rId1"/>
  <rowBreaks count="2" manualBreakCount="2">
    <brk id="94" max="255" man="1"/>
    <brk id="1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99"/>
  <sheetViews>
    <sheetView workbookViewId="0" topLeftCell="A1">
      <selection activeCell="F83" sqref="F83"/>
    </sheetView>
  </sheetViews>
  <sheetFormatPr defaultColWidth="11.00390625" defaultRowHeight="14.25"/>
  <cols>
    <col min="1" max="1" width="4.50390625" style="3" customWidth="1"/>
    <col min="2" max="2" width="36.75390625" style="3" bestFit="1" customWidth="1"/>
    <col min="3" max="5" width="12.00390625" style="3" bestFit="1" customWidth="1"/>
    <col min="6" max="6" width="11.875" style="3" bestFit="1" customWidth="1"/>
    <col min="7" max="16384" width="11.00390625" style="3" customWidth="1"/>
  </cols>
  <sheetData>
    <row r="1" spans="1:5" ht="15">
      <c r="A1" s="84" t="str">
        <f>'1er trim.'!B1</f>
        <v>ABC inc.</v>
      </c>
      <c r="B1" s="84"/>
      <c r="C1" s="84"/>
      <c r="D1" s="84"/>
      <c r="E1" s="84"/>
    </row>
    <row r="2" spans="1:5" ht="15">
      <c r="A2" s="84" t="s">
        <v>21</v>
      </c>
      <c r="B2" s="84"/>
      <c r="C2" s="84"/>
      <c r="D2" s="84"/>
      <c r="E2" s="84"/>
    </row>
    <row r="3" spans="1:5" ht="14.25">
      <c r="A3" s="86" t="s">
        <v>123</v>
      </c>
      <c r="B3" s="86"/>
      <c r="C3" s="86"/>
      <c r="D3" s="86"/>
      <c r="E3" s="86"/>
    </row>
    <row r="4" spans="1:5" ht="14.25">
      <c r="A4" s="1"/>
      <c r="B4" s="1"/>
      <c r="C4" s="1"/>
      <c r="D4" s="1"/>
      <c r="E4" s="1"/>
    </row>
    <row r="5" spans="1:5" ht="15">
      <c r="A5" s="55" t="s">
        <v>82</v>
      </c>
      <c r="B5" s="1"/>
      <c r="D5" s="1"/>
      <c r="E5" s="1"/>
    </row>
    <row r="6" spans="2:4" ht="14.25">
      <c r="B6" s="3" t="s">
        <v>22</v>
      </c>
      <c r="D6" s="2">
        <f>'2e trim.'!K7</f>
        <v>0</v>
      </c>
    </row>
    <row r="7" spans="2:4" ht="14.25">
      <c r="B7" s="3" t="s">
        <v>68</v>
      </c>
      <c r="D7" s="4">
        <f>'2e trim.'!AJ7</f>
        <v>0</v>
      </c>
    </row>
    <row r="8" spans="1:5" ht="15">
      <c r="A8" s="56" t="s">
        <v>83</v>
      </c>
      <c r="E8" s="60">
        <f>D6+D7</f>
        <v>0</v>
      </c>
    </row>
    <row r="10" ht="15">
      <c r="A10" s="56" t="s">
        <v>58</v>
      </c>
    </row>
    <row r="11" spans="2:5" ht="14.25">
      <c r="B11" s="3" t="s">
        <v>52</v>
      </c>
      <c r="D11" s="53">
        <f>'ÉF 1er trim.'!D15</f>
        <v>0</v>
      </c>
      <c r="E11" s="5"/>
    </row>
    <row r="12" spans="2:5" ht="14.25">
      <c r="B12" s="3" t="s">
        <v>20</v>
      </c>
      <c r="D12" s="3">
        <f>'2e trim.'!L7</f>
        <v>0</v>
      </c>
      <c r="E12" s="5"/>
    </row>
    <row r="13" spans="2:5" ht="14.25">
      <c r="B13" s="3" t="s">
        <v>53</v>
      </c>
      <c r="D13" s="3">
        <f>'2e trim.'!M7</f>
        <v>0</v>
      </c>
      <c r="E13" s="5"/>
    </row>
    <row r="14" spans="2:5" ht="14.25">
      <c r="B14" s="3" t="s">
        <v>54</v>
      </c>
      <c r="D14" s="3">
        <f>'2e trim.'!N7</f>
        <v>0</v>
      </c>
      <c r="E14" s="5"/>
    </row>
    <row r="15" spans="2:5" ht="14.25">
      <c r="B15" s="3" t="s">
        <v>55</v>
      </c>
      <c r="D15" s="88"/>
      <c r="E15" s="5"/>
    </row>
    <row r="16" spans="1:5" ht="15">
      <c r="A16" s="56" t="s">
        <v>57</v>
      </c>
      <c r="E16" s="4">
        <f>D11+D12+D13-D14-D15</f>
        <v>0</v>
      </c>
    </row>
    <row r="18" spans="1:5" ht="15">
      <c r="A18" s="56" t="s">
        <v>56</v>
      </c>
      <c r="E18" s="56">
        <f>E8-E16</f>
        <v>0</v>
      </c>
    </row>
    <row r="20" spans="1:4" ht="15">
      <c r="A20" s="56" t="s">
        <v>23</v>
      </c>
      <c r="D20" s="53"/>
    </row>
    <row r="21" spans="2:4" ht="14.25">
      <c r="B21" s="3" t="s">
        <v>48</v>
      </c>
      <c r="D21" s="53">
        <f>'2e trim.'!O7</f>
        <v>0</v>
      </c>
    </row>
    <row r="22" spans="2:4" ht="14.25">
      <c r="B22" s="3" t="s">
        <v>10</v>
      </c>
      <c r="D22" s="53">
        <f>'2e trim.'!P7</f>
        <v>0</v>
      </c>
    </row>
    <row r="23" spans="2:4" ht="14.25">
      <c r="B23" s="3" t="s">
        <v>49</v>
      </c>
      <c r="D23" s="53">
        <f>'2e trim.'!Q7</f>
        <v>0</v>
      </c>
    </row>
    <row r="24" spans="2:4" ht="14.25">
      <c r="B24" s="67" t="s">
        <v>99</v>
      </c>
      <c r="D24" s="53">
        <f>'2e trim.'!R7</f>
        <v>0</v>
      </c>
    </row>
    <row r="25" spans="2:4" ht="14.25">
      <c r="B25" s="3" t="s">
        <v>19</v>
      </c>
      <c r="D25" s="53">
        <f>'2e trim.'!S7</f>
        <v>0</v>
      </c>
    </row>
    <row r="26" spans="2:4" ht="14.25">
      <c r="B26" s="3" t="s">
        <v>84</v>
      </c>
      <c r="D26" s="53">
        <f>'2e trim.'!T7</f>
        <v>0</v>
      </c>
    </row>
    <row r="27" spans="2:4" s="63" customFormat="1" ht="14.25">
      <c r="B27" s="67" t="s">
        <v>96</v>
      </c>
      <c r="D27" s="53">
        <f>'2e trim.'!U7</f>
        <v>0</v>
      </c>
    </row>
    <row r="28" spans="2:4" ht="14.25">
      <c r="B28" s="67" t="s">
        <v>95</v>
      </c>
      <c r="D28" s="53">
        <f>'2e trim.'!V7</f>
        <v>0</v>
      </c>
    </row>
    <row r="29" spans="2:4" ht="14.25">
      <c r="B29" s="3" t="s">
        <v>50</v>
      </c>
      <c r="D29" s="53">
        <f>'2e trim.'!W7</f>
        <v>0</v>
      </c>
    </row>
    <row r="30" spans="2:4" ht="14.25">
      <c r="B30" s="67" t="s">
        <v>98</v>
      </c>
      <c r="D30" s="53">
        <f>'2e trim.'!X7</f>
        <v>0</v>
      </c>
    </row>
    <row r="31" spans="2:4" ht="14.25">
      <c r="B31" s="67" t="s">
        <v>106</v>
      </c>
      <c r="D31" s="53">
        <f>'2e trim.'!Y7</f>
        <v>0</v>
      </c>
    </row>
    <row r="32" spans="2:4" ht="14.25">
      <c r="B32" s="67" t="s">
        <v>94</v>
      </c>
      <c r="D32" s="53">
        <f>'2e trim.'!Z7</f>
        <v>0</v>
      </c>
    </row>
    <row r="33" spans="2:4" ht="14.25">
      <c r="B33" s="3" t="s">
        <v>51</v>
      </c>
      <c r="D33" s="53">
        <f>'2e trim.'!AA7</f>
        <v>0</v>
      </c>
    </row>
    <row r="34" spans="2:4" ht="14.25">
      <c r="B34" s="3" t="s">
        <v>85</v>
      </c>
      <c r="D34" s="53">
        <f>'2e trim.'!AB7</f>
        <v>0</v>
      </c>
    </row>
    <row r="35" spans="2:4" ht="14.25">
      <c r="B35" s="3" t="s">
        <v>86</v>
      </c>
      <c r="D35" s="53">
        <f>'2e trim.'!AE7</f>
        <v>0</v>
      </c>
    </row>
    <row r="36" spans="2:4" s="63" customFormat="1" ht="14.25">
      <c r="B36" s="67" t="s">
        <v>97</v>
      </c>
      <c r="D36" s="53">
        <f>'2e trim.'!AF7</f>
        <v>0</v>
      </c>
    </row>
    <row r="37" spans="1:5" ht="15">
      <c r="A37" s="56"/>
      <c r="B37" s="3" t="s">
        <v>8</v>
      </c>
      <c r="D37" s="53">
        <f>'2e trim.'!AH7</f>
        <v>0</v>
      </c>
      <c r="E37" s="56"/>
    </row>
    <row r="38" spans="1:5" ht="15">
      <c r="A38" s="56"/>
      <c r="B38" s="3" t="s">
        <v>70</v>
      </c>
      <c r="D38" s="53">
        <f>'2e trim.'!AI7</f>
        <v>0</v>
      </c>
      <c r="E38" s="56"/>
    </row>
    <row r="39" spans="1:5" ht="15">
      <c r="A39" s="56"/>
      <c r="B39" s="3" t="s">
        <v>87</v>
      </c>
      <c r="D39" s="4">
        <f>'2e trim.'!AK7</f>
        <v>0</v>
      </c>
      <c r="E39" s="56"/>
    </row>
    <row r="40" spans="1:5" ht="15">
      <c r="A40" s="56" t="s">
        <v>24</v>
      </c>
      <c r="E40" s="62">
        <f>SUM(D21:D39)</f>
        <v>0</v>
      </c>
    </row>
    <row r="41" ht="15">
      <c r="E41" s="56"/>
    </row>
    <row r="42" spans="1:5" ht="14.25">
      <c r="A42" s="3" t="s">
        <v>88</v>
      </c>
      <c r="E42" s="4">
        <f>'2e trim.'!AL7</f>
        <v>0</v>
      </c>
    </row>
    <row r="44" spans="1:5" ht="15.75" thickBot="1">
      <c r="A44" s="56" t="s">
        <v>27</v>
      </c>
      <c r="E44" s="61">
        <f>E18-E40-E42</f>
        <v>0</v>
      </c>
    </row>
    <row r="45" ht="15" thickTop="1"/>
    <row r="48" spans="1:5" ht="15">
      <c r="A48" s="84" t="str">
        <f>A1</f>
        <v>ABC inc.</v>
      </c>
      <c r="B48" s="84"/>
      <c r="C48" s="84"/>
      <c r="D48" s="84"/>
      <c r="E48" s="84"/>
    </row>
    <row r="49" spans="1:5" ht="15">
      <c r="A49" s="84" t="s">
        <v>25</v>
      </c>
      <c r="B49" s="84"/>
      <c r="C49" s="84"/>
      <c r="D49" s="84"/>
      <c r="E49" s="84"/>
    </row>
    <row r="50" spans="1:5" ht="14.25">
      <c r="A50" s="85" t="str">
        <f>A3</f>
        <v>Pour l'exercice terminé le 30 juin 2018</v>
      </c>
      <c r="B50" s="85"/>
      <c r="C50" s="85"/>
      <c r="D50" s="85"/>
      <c r="E50" s="85"/>
    </row>
    <row r="52" spans="1:5" ht="15">
      <c r="A52" s="56" t="s">
        <v>26</v>
      </c>
      <c r="E52" s="58">
        <f>'ÉF 1er trim.'!E56</f>
        <v>0</v>
      </c>
    </row>
    <row r="53" spans="1:5" ht="14.25">
      <c r="A53" s="3" t="s">
        <v>27</v>
      </c>
      <c r="E53" s="3">
        <f>E44</f>
        <v>0</v>
      </c>
    </row>
    <row r="54" spans="1:5" ht="14.25">
      <c r="A54" s="3" t="s">
        <v>28</v>
      </c>
      <c r="E54" s="91"/>
    </row>
    <row r="56" spans="1:5" ht="15.75" thickBot="1">
      <c r="A56" s="56" t="s">
        <v>29</v>
      </c>
      <c r="E56" s="61">
        <f>E52+E53-E54</f>
        <v>0</v>
      </c>
    </row>
    <row r="57" ht="15" thickTop="1"/>
    <row r="59" spans="1:5" ht="15">
      <c r="A59" s="84" t="str">
        <f>A48</f>
        <v>ABC inc.</v>
      </c>
      <c r="B59" s="84"/>
      <c r="C59" s="84"/>
      <c r="D59" s="84"/>
      <c r="E59" s="84"/>
    </row>
    <row r="60" spans="1:5" ht="15">
      <c r="A60" s="84" t="s">
        <v>30</v>
      </c>
      <c r="B60" s="84"/>
      <c r="C60" s="84"/>
      <c r="D60" s="84"/>
      <c r="E60" s="84"/>
    </row>
    <row r="61" spans="1:5" ht="14.25">
      <c r="A61" s="85" t="str">
        <f>'2e trim.'!B4</f>
        <v>Au 30 juin 2018</v>
      </c>
      <c r="B61" s="85"/>
      <c r="C61" s="85"/>
      <c r="D61" s="85"/>
      <c r="E61" s="85"/>
    </row>
    <row r="62" spans="1:5" ht="14.25">
      <c r="A62" s="1"/>
      <c r="B62" s="1"/>
      <c r="C62" s="1"/>
      <c r="D62" s="1"/>
      <c r="E62" s="1"/>
    </row>
    <row r="63" ht="15">
      <c r="A63" s="57" t="s">
        <v>31</v>
      </c>
    </row>
    <row r="64" spans="2:4" ht="14.25">
      <c r="B64" s="3" t="s">
        <v>11</v>
      </c>
      <c r="C64" s="5"/>
      <c r="D64" s="59">
        <f>'2e trim.'!D7</f>
        <v>30363.6</v>
      </c>
    </row>
    <row r="65" spans="2:4" ht="14.25">
      <c r="B65" s="67" t="s">
        <v>113</v>
      </c>
      <c r="C65" s="5"/>
      <c r="D65" s="87"/>
    </row>
    <row r="66" spans="2:4" ht="14.25">
      <c r="B66" s="3" t="s">
        <v>15</v>
      </c>
      <c r="D66" s="53">
        <f>'2e trim.'!G7+'ÉF 1er trim.'!D66</f>
        <v>0</v>
      </c>
    </row>
    <row r="67" spans="2:4" ht="14.25">
      <c r="B67" s="3" t="s">
        <v>16</v>
      </c>
      <c r="D67" s="53">
        <f>'2e trim.'!H7+'ÉF 1er trim.'!D67</f>
        <v>0</v>
      </c>
    </row>
    <row r="68" spans="2:4" ht="14.25">
      <c r="B68" s="3" t="s">
        <v>61</v>
      </c>
      <c r="D68" s="3">
        <f>D15</f>
        <v>0</v>
      </c>
    </row>
    <row r="69" spans="2:5" ht="14.25">
      <c r="B69" s="63" t="s">
        <v>65</v>
      </c>
      <c r="D69" s="65">
        <f>'2e trim.'!AG7+'ÉF 1er trim.'!D69</f>
        <v>0</v>
      </c>
      <c r="E69" s="5"/>
    </row>
    <row r="70" spans="2:5" s="63" customFormat="1" ht="14.25">
      <c r="B70" s="67" t="s">
        <v>109</v>
      </c>
      <c r="D70" s="88"/>
      <c r="E70" s="5"/>
    </row>
    <row r="71" spans="1:5" ht="15">
      <c r="A71" s="57" t="s">
        <v>32</v>
      </c>
      <c r="E71" s="2">
        <f>SUM(D64:D70)</f>
        <v>30363.6</v>
      </c>
    </row>
    <row r="72" ht="15">
      <c r="A72" s="57" t="s">
        <v>33</v>
      </c>
    </row>
    <row r="73" spans="2:3" ht="14.25">
      <c r="B73" s="63" t="s">
        <v>90</v>
      </c>
      <c r="C73" s="58">
        <f>'ÉF 1er trim.'!C73</f>
        <v>0</v>
      </c>
    </row>
    <row r="74" spans="2:4" ht="14.25">
      <c r="B74" s="64" t="s">
        <v>91</v>
      </c>
      <c r="C74" s="88">
        <f>'ÉF 1er trim.'!C74</f>
        <v>0</v>
      </c>
      <c r="D74" s="54">
        <f>C73-C74</f>
        <v>0</v>
      </c>
    </row>
    <row r="75" spans="2:4" ht="14.25">
      <c r="B75" s="63" t="s">
        <v>92</v>
      </c>
      <c r="C75" s="53">
        <f>'ÉF 1er trim.'!C75</f>
        <v>0</v>
      </c>
      <c r="D75" s="53"/>
    </row>
    <row r="76" spans="2:5" ht="14.25">
      <c r="B76" s="64" t="s">
        <v>93</v>
      </c>
      <c r="C76" s="88">
        <f>'ÉF 1er trim.'!C76</f>
        <v>0</v>
      </c>
      <c r="D76" s="54">
        <f>C75-C76</f>
        <v>0</v>
      </c>
      <c r="E76" s="5"/>
    </row>
    <row r="77" spans="2:5" s="63" customFormat="1" ht="14.25">
      <c r="B77" s="70" t="s">
        <v>102</v>
      </c>
      <c r="C77" s="65"/>
      <c r="D77" s="90"/>
      <c r="E77" s="5"/>
    </row>
    <row r="78" spans="1:5" ht="15">
      <c r="A78" s="57" t="s">
        <v>34</v>
      </c>
      <c r="E78" s="4">
        <f>SUM(D74:D77)</f>
        <v>0</v>
      </c>
    </row>
    <row r="79" ht="14.25">
      <c r="E79" s="5"/>
    </row>
    <row r="80" spans="1:5" ht="15.75" thickBot="1">
      <c r="A80" s="57" t="s">
        <v>35</v>
      </c>
      <c r="E80" s="61">
        <f>E71+E78</f>
        <v>30363.6</v>
      </c>
    </row>
    <row r="81" ht="15" thickTop="1"/>
    <row r="82" ht="15">
      <c r="A82" s="57" t="s">
        <v>36</v>
      </c>
    </row>
    <row r="83" spans="2:4" ht="14.25">
      <c r="B83" s="3" t="s">
        <v>37</v>
      </c>
      <c r="D83" s="87"/>
    </row>
    <row r="84" spans="2:4" ht="14.25">
      <c r="B84" s="3" t="s">
        <v>38</v>
      </c>
      <c r="D84" s="53">
        <f>'2e trim.'!I7+'ÉF 1er trim.'!D84</f>
        <v>0</v>
      </c>
    </row>
    <row r="85" spans="2:4" ht="14.25">
      <c r="B85" s="3" t="s">
        <v>39</v>
      </c>
      <c r="D85" s="53">
        <f>'2e trim.'!J7+'ÉF 1er trim.'!D85</f>
        <v>0</v>
      </c>
    </row>
    <row r="86" spans="2:4" s="63" customFormat="1" ht="14.25">
      <c r="B86" s="67" t="s">
        <v>101</v>
      </c>
      <c r="D86" s="87"/>
    </row>
    <row r="87" spans="2:5" ht="14.25">
      <c r="B87" s="67" t="s">
        <v>108</v>
      </c>
      <c r="D87" s="88"/>
      <c r="E87" s="5"/>
    </row>
    <row r="88" spans="1:5" ht="15">
      <c r="A88" s="57" t="s">
        <v>40</v>
      </c>
      <c r="E88" s="3">
        <f>SUM(D83:D87)</f>
        <v>0</v>
      </c>
    </row>
    <row r="89" ht="15">
      <c r="A89" s="57" t="s">
        <v>41</v>
      </c>
    </row>
    <row r="90" spans="2:5" ht="14.25">
      <c r="B90" s="3" t="s">
        <v>42</v>
      </c>
      <c r="D90" s="65">
        <f>'ÉF 1er trim.'!D90-'2e trim.'!AC7</f>
        <v>0</v>
      </c>
      <c r="E90" s="5"/>
    </row>
    <row r="91" spans="2:5" s="63" customFormat="1" ht="14.25">
      <c r="B91" s="67" t="s">
        <v>110</v>
      </c>
      <c r="D91" s="88"/>
      <c r="E91" s="5"/>
    </row>
    <row r="92" spans="1:5" ht="15">
      <c r="A92" s="57" t="s">
        <v>43</v>
      </c>
      <c r="E92" s="3">
        <f>D90+D91</f>
        <v>0</v>
      </c>
    </row>
    <row r="94" ht="15">
      <c r="A94" s="57" t="s">
        <v>44</v>
      </c>
    </row>
    <row r="95" spans="2:4" ht="14.25">
      <c r="B95" s="67" t="s">
        <v>100</v>
      </c>
      <c r="D95" s="53">
        <f>'ÉF 1er trim.'!D95</f>
        <v>0</v>
      </c>
    </row>
    <row r="96" spans="2:5" ht="14.25">
      <c r="B96" s="3" t="s">
        <v>45</v>
      </c>
      <c r="D96" s="4">
        <f>E56</f>
        <v>0</v>
      </c>
      <c r="E96" s="65"/>
    </row>
    <row r="97" spans="1:5" ht="15">
      <c r="A97" s="57" t="s">
        <v>46</v>
      </c>
      <c r="E97" s="4">
        <f>SUM(D95:D96)</f>
        <v>0</v>
      </c>
    </row>
    <row r="98" ht="14.25">
      <c r="E98" s="5"/>
    </row>
    <row r="99" spans="1:5" ht="15.75" thickBot="1">
      <c r="A99" s="57" t="s">
        <v>47</v>
      </c>
      <c r="E99" s="61">
        <f>E88+E92+E97</f>
        <v>0</v>
      </c>
    </row>
    <row r="100" ht="15" thickTop="1"/>
  </sheetData>
  <sheetProtection/>
  <mergeCells count="9">
    <mergeCell ref="A59:E59"/>
    <mergeCell ref="A60:E60"/>
    <mergeCell ref="A61:E61"/>
    <mergeCell ref="A1:E1"/>
    <mergeCell ref="A2:E2"/>
    <mergeCell ref="A3:E3"/>
    <mergeCell ref="A48:E48"/>
    <mergeCell ref="A49:E49"/>
    <mergeCell ref="A50:E5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rgb="FF92D050"/>
  </sheetPr>
  <dimension ref="A1:AQ204"/>
  <sheetViews>
    <sheetView zoomScalePageLayoutView="0" workbookViewId="0" topLeftCell="A1">
      <pane xSplit="4" ySplit="7" topLeftCell="E8" activePane="bottomRight" state="frozen"/>
      <selection pane="topLeft" activeCell="D4" sqref="D4"/>
      <selection pane="topRight" activeCell="D4" sqref="D4"/>
      <selection pane="bottomLeft" activeCell="D4" sqref="D4"/>
      <selection pane="bottomRight" activeCell="C20" sqref="C20"/>
    </sheetView>
  </sheetViews>
  <sheetFormatPr defaultColWidth="9.625" defaultRowHeight="14.25"/>
  <cols>
    <col min="1" max="1" width="6.875" style="8" bestFit="1" customWidth="1"/>
    <col min="2" max="2" width="13.00390625" style="41" customWidth="1"/>
    <col min="3" max="3" width="10.00390625" style="8" customWidth="1"/>
    <col min="4" max="4" width="11.50390625" style="8" customWidth="1"/>
    <col min="5" max="5" width="11.625" style="24" customWidth="1"/>
    <col min="6" max="6" width="10.125" style="8" bestFit="1" customWidth="1"/>
    <col min="7" max="10" width="9.875" style="8" customWidth="1"/>
    <col min="11" max="15" width="10.875" style="8" customWidth="1"/>
    <col min="16" max="17" width="9.875" style="8" customWidth="1"/>
    <col min="18" max="19" width="9.625" style="3" customWidth="1"/>
    <col min="20" max="22" width="9.875" style="8" customWidth="1"/>
    <col min="23" max="23" width="9.625" style="3" customWidth="1"/>
    <col min="24" max="24" width="9.625" style="8" customWidth="1"/>
    <col min="25" max="25" width="10.875" style="8" customWidth="1"/>
    <col min="26" max="26" width="11.875" style="8" customWidth="1"/>
    <col min="27" max="28" width="9.875" style="8" customWidth="1"/>
    <col min="29" max="29" width="9.875" style="34" bestFit="1" customWidth="1"/>
    <col min="30" max="32" width="9.875" style="8" customWidth="1"/>
    <col min="33" max="33" width="11.50390625" style="8" customWidth="1"/>
    <col min="34" max="36" width="9.875" style="8" customWidth="1"/>
    <col min="37" max="37" width="10.125" style="8" customWidth="1"/>
    <col min="38" max="38" width="9.875" style="8" customWidth="1"/>
    <col min="39" max="39" width="12.625" style="8" bestFit="1" customWidth="1"/>
    <col min="40" max="40" width="9.625" style="8" customWidth="1"/>
    <col min="41" max="43" width="9.625" style="3" customWidth="1"/>
    <col min="44" max="16384" width="9.625" style="8" customWidth="1"/>
  </cols>
  <sheetData>
    <row r="1" spans="2:38" ht="14.25">
      <c r="B1" s="50" t="str">
        <f>'1er trim.'!B1</f>
        <v>ABC inc.</v>
      </c>
      <c r="C1" s="10"/>
      <c r="D1" s="10"/>
      <c r="E1" s="11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T1" s="11"/>
      <c r="U1" s="11"/>
      <c r="V1" s="11"/>
      <c r="X1" s="11"/>
      <c r="Y1" s="11"/>
      <c r="Z1" s="11"/>
      <c r="AA1" s="11"/>
      <c r="AB1" s="11"/>
      <c r="AC1" s="12"/>
      <c r="AD1" s="11"/>
      <c r="AE1" s="11"/>
      <c r="AF1" s="11"/>
      <c r="AG1" s="11"/>
      <c r="AH1" s="11"/>
      <c r="AI1" s="11"/>
      <c r="AJ1" s="11"/>
      <c r="AK1" s="11"/>
      <c r="AL1" s="11"/>
    </row>
    <row r="2" spans="2:38" ht="14.25" customHeight="1">
      <c r="B2" s="13" t="s">
        <v>12</v>
      </c>
      <c r="C2" s="14"/>
      <c r="D2" s="15"/>
      <c r="E2" s="78" t="s">
        <v>11</v>
      </c>
      <c r="F2" s="79"/>
      <c r="G2" s="75" t="s">
        <v>15</v>
      </c>
      <c r="H2" s="75" t="s">
        <v>16</v>
      </c>
      <c r="I2" s="75" t="s">
        <v>38</v>
      </c>
      <c r="J2" s="75" t="s">
        <v>39</v>
      </c>
      <c r="K2" s="75" t="s">
        <v>66</v>
      </c>
      <c r="L2" s="75" t="s">
        <v>20</v>
      </c>
      <c r="M2" s="75" t="s">
        <v>53</v>
      </c>
      <c r="N2" s="75" t="s">
        <v>67</v>
      </c>
      <c r="O2" s="75" t="s">
        <v>59</v>
      </c>
      <c r="P2" s="75" t="s">
        <v>10</v>
      </c>
      <c r="Q2" s="75" t="s">
        <v>64</v>
      </c>
      <c r="R2" s="75" t="s">
        <v>99</v>
      </c>
      <c r="S2" s="75" t="s">
        <v>19</v>
      </c>
      <c r="T2" s="75" t="s">
        <v>62</v>
      </c>
      <c r="U2" s="75" t="s">
        <v>96</v>
      </c>
      <c r="V2" s="75" t="s">
        <v>95</v>
      </c>
      <c r="W2" s="75" t="s">
        <v>60</v>
      </c>
      <c r="X2" s="75" t="s">
        <v>98</v>
      </c>
      <c r="Y2" s="75" t="s">
        <v>106</v>
      </c>
      <c r="Z2" s="75" t="s">
        <v>94</v>
      </c>
      <c r="AA2" s="75" t="s">
        <v>9</v>
      </c>
      <c r="AB2" s="75" t="s">
        <v>17</v>
      </c>
      <c r="AC2" s="72" t="s">
        <v>71</v>
      </c>
      <c r="AD2" s="75" t="s">
        <v>63</v>
      </c>
      <c r="AE2" s="75" t="s">
        <v>18</v>
      </c>
      <c r="AF2" s="75" t="s">
        <v>97</v>
      </c>
      <c r="AG2" s="75" t="s">
        <v>65</v>
      </c>
      <c r="AH2" s="75" t="s">
        <v>8</v>
      </c>
      <c r="AI2" s="75" t="s">
        <v>70</v>
      </c>
      <c r="AJ2" s="75" t="s">
        <v>68</v>
      </c>
      <c r="AK2" s="75" t="s">
        <v>69</v>
      </c>
      <c r="AL2" s="75" t="s">
        <v>88</v>
      </c>
    </row>
    <row r="3" spans="2:38" ht="14.25" customHeight="1">
      <c r="B3" s="92" t="s">
        <v>124</v>
      </c>
      <c r="C3" s="17"/>
      <c r="D3" s="18"/>
      <c r="E3" s="80"/>
      <c r="F3" s="81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3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14.25" customHeight="1">
      <c r="B4" s="92" t="s">
        <v>125</v>
      </c>
      <c r="C4" s="17"/>
      <c r="D4" s="18"/>
      <c r="E4" s="82"/>
      <c r="F4" s="83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4"/>
      <c r="AD4" s="77"/>
      <c r="AE4" s="77"/>
      <c r="AF4" s="77"/>
      <c r="AG4" s="77"/>
      <c r="AH4" s="77"/>
      <c r="AI4" s="77"/>
      <c r="AJ4" s="77"/>
      <c r="AK4" s="77"/>
      <c r="AL4" s="77"/>
    </row>
    <row r="5" spans="2:39" ht="14.25">
      <c r="B5" s="19"/>
      <c r="C5" s="20" t="s">
        <v>7</v>
      </c>
      <c r="D5" s="51" t="s">
        <v>80</v>
      </c>
      <c r="E5" s="21" t="s">
        <v>5</v>
      </c>
      <c r="F5" s="21" t="s">
        <v>6</v>
      </c>
      <c r="G5" s="21" t="s">
        <v>5</v>
      </c>
      <c r="H5" s="21" t="s">
        <v>5</v>
      </c>
      <c r="I5" s="21" t="s">
        <v>6</v>
      </c>
      <c r="J5" s="21" t="s">
        <v>6</v>
      </c>
      <c r="K5" s="21" t="s">
        <v>6</v>
      </c>
      <c r="L5" s="21" t="s">
        <v>5</v>
      </c>
      <c r="M5" s="21" t="s">
        <v>5</v>
      </c>
      <c r="N5" s="21" t="s">
        <v>6</v>
      </c>
      <c r="O5" s="21" t="s">
        <v>5</v>
      </c>
      <c r="P5" s="21" t="s">
        <v>5</v>
      </c>
      <c r="Q5" s="21" t="s">
        <v>5</v>
      </c>
      <c r="R5" s="21" t="s">
        <v>5</v>
      </c>
      <c r="S5" s="21" t="s">
        <v>5</v>
      </c>
      <c r="T5" s="21" t="s">
        <v>5</v>
      </c>
      <c r="U5" s="21" t="s">
        <v>5</v>
      </c>
      <c r="V5" s="21" t="s">
        <v>5</v>
      </c>
      <c r="W5" s="21" t="s">
        <v>5</v>
      </c>
      <c r="X5" s="21" t="s">
        <v>5</v>
      </c>
      <c r="Y5" s="21" t="s">
        <v>5</v>
      </c>
      <c r="Z5" s="21" t="s">
        <v>5</v>
      </c>
      <c r="AA5" s="21" t="s">
        <v>5</v>
      </c>
      <c r="AB5" s="21" t="s">
        <v>5</v>
      </c>
      <c r="AC5" s="21" t="s">
        <v>5</v>
      </c>
      <c r="AD5" s="21" t="s">
        <v>5</v>
      </c>
      <c r="AE5" s="21" t="s">
        <v>5</v>
      </c>
      <c r="AF5" s="21" t="s">
        <v>5</v>
      </c>
      <c r="AG5" s="21" t="s">
        <v>5</v>
      </c>
      <c r="AH5" s="21" t="s">
        <v>5</v>
      </c>
      <c r="AI5" s="21" t="s">
        <v>5</v>
      </c>
      <c r="AJ5" s="21" t="s">
        <v>6</v>
      </c>
      <c r="AK5" s="21" t="s">
        <v>5</v>
      </c>
      <c r="AL5" s="21" t="s">
        <v>5</v>
      </c>
      <c r="AM5" s="22" t="s">
        <v>4</v>
      </c>
    </row>
    <row r="6" spans="1:38" ht="14.25">
      <c r="A6" s="16" t="s">
        <v>3</v>
      </c>
      <c r="B6" s="16" t="s">
        <v>2</v>
      </c>
      <c r="C6" s="23"/>
      <c r="D6" s="5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2:39" ht="14.25">
      <c r="B7" s="19"/>
      <c r="C7" s="25" t="s">
        <v>1</v>
      </c>
      <c r="D7" s="6">
        <f>D9+E7-F7</f>
        <v>30363.6</v>
      </c>
      <c r="E7" s="26">
        <f aca="true" t="shared" si="0" ref="E7:AL7">SUM(E9:E204)</f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>SUM(I9:I204)</f>
        <v>0</v>
      </c>
      <c r="J7" s="26">
        <f>SUM(J9:J204)</f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>
        <f t="shared" si="0"/>
        <v>0</v>
      </c>
      <c r="S7" s="26">
        <f t="shared" si="0"/>
        <v>0</v>
      </c>
      <c r="T7" s="26">
        <f t="shared" si="0"/>
        <v>0</v>
      </c>
      <c r="U7" s="26">
        <f>SUM(U9:U204)</f>
        <v>0</v>
      </c>
      <c r="V7" s="26">
        <f t="shared" si="0"/>
        <v>0</v>
      </c>
      <c r="W7" s="26">
        <f t="shared" si="0"/>
        <v>0</v>
      </c>
      <c r="X7" s="26">
        <f t="shared" si="0"/>
        <v>0</v>
      </c>
      <c r="Y7" s="26">
        <f t="shared" si="0"/>
        <v>0</v>
      </c>
      <c r="Z7" s="26">
        <f>SUM(Z9:Z204)</f>
        <v>0</v>
      </c>
      <c r="AA7" s="26">
        <f t="shared" si="0"/>
        <v>0</v>
      </c>
      <c r="AB7" s="26">
        <f t="shared" si="0"/>
        <v>0</v>
      </c>
      <c r="AC7" s="26">
        <f t="shared" si="0"/>
        <v>0</v>
      </c>
      <c r="AD7" s="26">
        <f t="shared" si="0"/>
        <v>0</v>
      </c>
      <c r="AE7" s="26">
        <f t="shared" si="0"/>
        <v>0</v>
      </c>
      <c r="AF7" s="26">
        <f>SUM(AF9:AF204)</f>
        <v>0</v>
      </c>
      <c r="AG7" s="26">
        <f t="shared" si="0"/>
        <v>0</v>
      </c>
      <c r="AH7" s="26">
        <f t="shared" si="0"/>
        <v>0</v>
      </c>
      <c r="AI7" s="26">
        <f t="shared" si="0"/>
        <v>0</v>
      </c>
      <c r="AJ7" s="26">
        <f t="shared" si="0"/>
        <v>0</v>
      </c>
      <c r="AK7" s="26">
        <f t="shared" si="0"/>
        <v>0</v>
      </c>
      <c r="AL7" s="26">
        <f t="shared" si="0"/>
        <v>0</v>
      </c>
      <c r="AM7" s="27">
        <f>E7-F7+G7+H7-K7+L7+M7-N7+O7+P7+Q7+R7+S7+T7+V7+W7+X7+Y7+AA7+AB7+Z7+AC7+AD7+AE7+AG7+AH7+AI7-AJ7+AK7+AL7+AF7+U7-J7-I7</f>
        <v>0</v>
      </c>
    </row>
    <row r="8" spans="2:40" ht="14.25">
      <c r="B8" s="28"/>
      <c r="C8" s="23"/>
      <c r="D8" s="29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27">
        <f aca="true" t="shared" si="1" ref="AM8:AM71">E8-F8+G8+H8-K8+L8+M8-N8+O8+P8+Q8+R8+S8+T8+V8+W8+X8+Y8+AA8+AB8+Z8+AC8+AD8+AE8+AG8+AH8+AI8-AJ8+AK8+AL8+AF8+U8-J8-I8</f>
        <v>0</v>
      </c>
      <c r="AN8" s="27"/>
    </row>
    <row r="9" spans="2:40" ht="14.25">
      <c r="B9" s="32" t="s">
        <v>0</v>
      </c>
      <c r="C9" s="23"/>
      <c r="D9" s="49">
        <f>'2e trim.'!D7</f>
        <v>30363.6</v>
      </c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27">
        <f t="shared" si="1"/>
        <v>0</v>
      </c>
      <c r="AN9" s="27"/>
    </row>
    <row r="10" spans="2:40" ht="14.25">
      <c r="B10" s="33" t="s">
        <v>73</v>
      </c>
      <c r="C10" s="23"/>
      <c r="D10" s="29">
        <f>D9+E10-F10</f>
        <v>30363.6</v>
      </c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27">
        <f t="shared" si="1"/>
        <v>0</v>
      </c>
      <c r="AN10" s="27"/>
    </row>
    <row r="11" spans="2:40" ht="14.25">
      <c r="B11" s="33"/>
      <c r="C11" s="23"/>
      <c r="D11" s="29">
        <f>D10+E11-F11</f>
        <v>30363.6</v>
      </c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27">
        <f t="shared" si="1"/>
        <v>0</v>
      </c>
      <c r="AN11" s="27"/>
    </row>
    <row r="12" spans="2:40" ht="14.25">
      <c r="B12" s="33"/>
      <c r="C12" s="23"/>
      <c r="D12" s="29">
        <f>D10+E12-F12</f>
        <v>30363.6</v>
      </c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27">
        <f t="shared" si="1"/>
        <v>0</v>
      </c>
      <c r="AN12" s="27"/>
    </row>
    <row r="13" spans="2:40" s="34" customFormat="1" ht="12.75">
      <c r="B13" s="35"/>
      <c r="C13" s="36"/>
      <c r="D13" s="37">
        <f>D10+E13-F13</f>
        <v>30363.6</v>
      </c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27">
        <f t="shared" si="1"/>
        <v>0</v>
      </c>
      <c r="AN13" s="38"/>
    </row>
    <row r="14" spans="2:40" ht="14.25">
      <c r="B14" s="32"/>
      <c r="C14" s="23"/>
      <c r="D14" s="29">
        <f aca="true" t="shared" si="2" ref="D14:D77">D13+E14-F14</f>
        <v>30363.6</v>
      </c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27">
        <f t="shared" si="1"/>
        <v>0</v>
      </c>
      <c r="AN14" s="27"/>
    </row>
    <row r="15" spans="2:40" ht="14.25">
      <c r="B15" s="28"/>
      <c r="C15" s="23"/>
      <c r="D15" s="29">
        <f t="shared" si="2"/>
        <v>30363.6</v>
      </c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27">
        <f t="shared" si="1"/>
        <v>0</v>
      </c>
      <c r="AN15" s="27"/>
    </row>
    <row r="16" spans="2:40" ht="14.25">
      <c r="B16" s="35"/>
      <c r="C16" s="23"/>
      <c r="D16" s="29">
        <f t="shared" si="2"/>
        <v>30363.6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27">
        <f t="shared" si="1"/>
        <v>0</v>
      </c>
      <c r="AN16" s="27"/>
    </row>
    <row r="17" spans="2:40" ht="14.25">
      <c r="B17" s="28"/>
      <c r="C17" s="23"/>
      <c r="D17" s="29">
        <f t="shared" si="2"/>
        <v>30363.6</v>
      </c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27">
        <f t="shared" si="1"/>
        <v>0</v>
      </c>
      <c r="AN17" s="27"/>
    </row>
    <row r="18" spans="2:41" ht="14.25">
      <c r="B18" s="28"/>
      <c r="C18" s="23"/>
      <c r="D18" s="29">
        <f t="shared" si="2"/>
        <v>30363.6</v>
      </c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27">
        <f t="shared" si="1"/>
        <v>0</v>
      </c>
      <c r="AN18" s="29"/>
      <c r="AO18" s="5"/>
    </row>
    <row r="19" spans="2:41" ht="14.25">
      <c r="B19" s="28"/>
      <c r="C19" s="23"/>
      <c r="D19" s="29">
        <f t="shared" si="2"/>
        <v>30363.6</v>
      </c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27">
        <f t="shared" si="1"/>
        <v>0</v>
      </c>
      <c r="AN19" s="29"/>
      <c r="AO19" s="5"/>
    </row>
    <row r="20" spans="2:41" ht="14.25">
      <c r="B20" s="28"/>
      <c r="C20" s="23"/>
      <c r="D20" s="29">
        <f t="shared" si="2"/>
        <v>30363.6</v>
      </c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27">
        <f t="shared" si="1"/>
        <v>0</v>
      </c>
      <c r="AN20" s="29"/>
      <c r="AO20" s="5"/>
    </row>
    <row r="21" spans="2:41" ht="14.25">
      <c r="B21" s="28"/>
      <c r="C21" s="23"/>
      <c r="D21" s="29">
        <f t="shared" si="2"/>
        <v>30363.6</v>
      </c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27">
        <f t="shared" si="1"/>
        <v>0</v>
      </c>
      <c r="AN21" s="29"/>
      <c r="AO21" s="5"/>
    </row>
    <row r="22" spans="2:41" ht="14.25">
      <c r="B22" s="28"/>
      <c r="C22" s="23"/>
      <c r="D22" s="29">
        <f t="shared" si="2"/>
        <v>30363.6</v>
      </c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27">
        <f t="shared" si="1"/>
        <v>0</v>
      </c>
      <c r="AN22" s="29"/>
      <c r="AO22" s="5"/>
    </row>
    <row r="23" spans="2:41" ht="14.25">
      <c r="B23" s="28"/>
      <c r="C23" s="23"/>
      <c r="D23" s="29">
        <f t="shared" si="2"/>
        <v>30363.6</v>
      </c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27">
        <f t="shared" si="1"/>
        <v>0</v>
      </c>
      <c r="AN23" s="29"/>
      <c r="AO23" s="5"/>
    </row>
    <row r="24" spans="2:41" ht="14.25">
      <c r="B24" s="28"/>
      <c r="C24" s="23"/>
      <c r="D24" s="29">
        <f t="shared" si="2"/>
        <v>30363.6</v>
      </c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27">
        <f t="shared" si="1"/>
        <v>0</v>
      </c>
      <c r="AN24" s="29"/>
      <c r="AO24" s="5"/>
    </row>
    <row r="25" spans="2:41" ht="14.25">
      <c r="B25" s="28"/>
      <c r="C25" s="23"/>
      <c r="D25" s="29">
        <f t="shared" si="2"/>
        <v>30363.6</v>
      </c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27">
        <f t="shared" si="1"/>
        <v>0</v>
      </c>
      <c r="AN25" s="29"/>
      <c r="AO25" s="5"/>
    </row>
    <row r="26" spans="2:41" ht="14.25">
      <c r="B26" s="28"/>
      <c r="C26" s="23"/>
      <c r="D26" s="29">
        <f t="shared" si="2"/>
        <v>30363.6</v>
      </c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27">
        <f t="shared" si="1"/>
        <v>0</v>
      </c>
      <c r="AN26" s="29"/>
      <c r="AO26" s="5"/>
    </row>
    <row r="27" spans="2:41" ht="14.25">
      <c r="B27" s="28"/>
      <c r="C27" s="23"/>
      <c r="D27" s="29">
        <f t="shared" si="2"/>
        <v>30363.6</v>
      </c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27">
        <f t="shared" si="1"/>
        <v>0</v>
      </c>
      <c r="AN27" s="29"/>
      <c r="AO27" s="5"/>
    </row>
    <row r="28" spans="2:41" ht="14.25">
      <c r="B28" s="28"/>
      <c r="C28" s="23"/>
      <c r="D28" s="29">
        <f t="shared" si="2"/>
        <v>30363.6</v>
      </c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27">
        <f t="shared" si="1"/>
        <v>0</v>
      </c>
      <c r="AN28" s="29"/>
      <c r="AO28" s="5"/>
    </row>
    <row r="29" spans="2:41" ht="14.25">
      <c r="B29" s="28"/>
      <c r="C29" s="23"/>
      <c r="D29" s="29">
        <f t="shared" si="2"/>
        <v>30363.6</v>
      </c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27">
        <f t="shared" si="1"/>
        <v>0</v>
      </c>
      <c r="AN29" s="29"/>
      <c r="AO29" s="5"/>
    </row>
    <row r="30" spans="2:41" ht="14.25">
      <c r="B30" s="28"/>
      <c r="C30" s="23"/>
      <c r="D30" s="29">
        <f t="shared" si="2"/>
        <v>30363.6</v>
      </c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27">
        <f t="shared" si="1"/>
        <v>0</v>
      </c>
      <c r="AN30" s="29"/>
      <c r="AO30" s="5"/>
    </row>
    <row r="31" spans="2:40" ht="14.25">
      <c r="B31" s="28"/>
      <c r="C31" s="23"/>
      <c r="D31" s="29">
        <f t="shared" si="2"/>
        <v>30363.6</v>
      </c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27">
        <f t="shared" si="1"/>
        <v>0</v>
      </c>
      <c r="AN31" s="27"/>
    </row>
    <row r="32" spans="2:40" ht="14.25">
      <c r="B32" s="28"/>
      <c r="C32" s="23"/>
      <c r="D32" s="29">
        <f t="shared" si="2"/>
        <v>30363.6</v>
      </c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27">
        <f t="shared" si="1"/>
        <v>0</v>
      </c>
      <c r="AN32" s="27"/>
    </row>
    <row r="33" spans="2:40" ht="14.25">
      <c r="B33" s="28"/>
      <c r="C33" s="23"/>
      <c r="D33" s="29">
        <f t="shared" si="2"/>
        <v>30363.6</v>
      </c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27">
        <f t="shared" si="1"/>
        <v>0</v>
      </c>
      <c r="AN33" s="27"/>
    </row>
    <row r="34" spans="2:40" ht="14.25">
      <c r="B34" s="28"/>
      <c r="C34" s="23"/>
      <c r="D34" s="29">
        <f t="shared" si="2"/>
        <v>30363.6</v>
      </c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27">
        <f t="shared" si="1"/>
        <v>0</v>
      </c>
      <c r="AN34" s="27"/>
    </row>
    <row r="35" spans="1:40" ht="14.25">
      <c r="A35" s="40"/>
      <c r="C35" s="23"/>
      <c r="D35" s="29">
        <f t="shared" si="2"/>
        <v>30363.6</v>
      </c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27">
        <f t="shared" si="1"/>
        <v>0</v>
      </c>
      <c r="AN35" s="27"/>
    </row>
    <row r="36" spans="2:40" ht="14.25">
      <c r="B36" s="28"/>
      <c r="C36" s="23"/>
      <c r="D36" s="29">
        <f t="shared" si="2"/>
        <v>30363.6</v>
      </c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27">
        <f t="shared" si="1"/>
        <v>0</v>
      </c>
      <c r="AN36" s="27"/>
    </row>
    <row r="37" spans="2:40" ht="14.25">
      <c r="B37" s="28"/>
      <c r="C37" s="23"/>
      <c r="D37" s="29">
        <f t="shared" si="2"/>
        <v>30363.6</v>
      </c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27">
        <f t="shared" si="1"/>
        <v>0</v>
      </c>
      <c r="AN37" s="27"/>
    </row>
    <row r="38" spans="2:40" ht="14.25">
      <c r="B38" s="28"/>
      <c r="C38" s="23"/>
      <c r="D38" s="29">
        <f t="shared" si="2"/>
        <v>30363.6</v>
      </c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27">
        <f t="shared" si="1"/>
        <v>0</v>
      </c>
      <c r="AN38" s="27"/>
    </row>
    <row r="39" spans="2:40" ht="14.25">
      <c r="B39" s="28"/>
      <c r="C39" s="39"/>
      <c r="D39" s="29">
        <f t="shared" si="2"/>
        <v>30363.6</v>
      </c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27">
        <f t="shared" si="1"/>
        <v>0</v>
      </c>
      <c r="AN39" s="27"/>
    </row>
    <row r="40" spans="2:43" s="42" customFormat="1" ht="12.75" customHeight="1">
      <c r="B40" s="43"/>
      <c r="C40" s="44"/>
      <c r="D40" s="45">
        <f t="shared" si="2"/>
        <v>30363.6</v>
      </c>
      <c r="E40" s="4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27">
        <f t="shared" si="1"/>
        <v>0</v>
      </c>
      <c r="AN40" s="45"/>
      <c r="AO40" s="4"/>
      <c r="AP40" s="4"/>
      <c r="AQ40" s="4"/>
    </row>
    <row r="41" spans="2:40" ht="12.75" customHeight="1">
      <c r="B41" s="33" t="s">
        <v>74</v>
      </c>
      <c r="C41" s="23"/>
      <c r="D41" s="29">
        <f t="shared" si="2"/>
        <v>30363.6</v>
      </c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27">
        <f t="shared" si="1"/>
        <v>0</v>
      </c>
      <c r="AN41" s="27"/>
    </row>
    <row r="42" spans="1:40" s="34" customFormat="1" ht="12.75" customHeight="1">
      <c r="A42" s="8"/>
      <c r="B42" s="35"/>
      <c r="C42" s="36"/>
      <c r="D42" s="29">
        <f t="shared" si="2"/>
        <v>30363.6</v>
      </c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27">
        <f t="shared" si="1"/>
        <v>0</v>
      </c>
      <c r="AN42" s="38"/>
    </row>
    <row r="43" spans="2:40" ht="12.75" customHeight="1">
      <c r="B43" s="35"/>
      <c r="C43" s="23"/>
      <c r="D43" s="29">
        <f t="shared" si="2"/>
        <v>30363.6</v>
      </c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27">
        <f t="shared" si="1"/>
        <v>0</v>
      </c>
      <c r="AN43" s="27"/>
    </row>
    <row r="44" spans="2:40" ht="12.75" customHeight="1">
      <c r="B44" s="35"/>
      <c r="C44" s="23"/>
      <c r="D44" s="29">
        <f t="shared" si="2"/>
        <v>30363.6</v>
      </c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27">
        <f t="shared" si="1"/>
        <v>0</v>
      </c>
      <c r="AN44" s="27"/>
    </row>
    <row r="45" spans="2:40" ht="12.75" customHeight="1">
      <c r="B45" s="35"/>
      <c r="C45" s="23"/>
      <c r="D45" s="29">
        <f t="shared" si="2"/>
        <v>30363.6</v>
      </c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27">
        <f t="shared" si="1"/>
        <v>0</v>
      </c>
      <c r="AN45" s="27"/>
    </row>
    <row r="46" spans="2:40" ht="12.75" customHeight="1">
      <c r="B46" s="35"/>
      <c r="C46" s="23"/>
      <c r="D46" s="29">
        <f t="shared" si="2"/>
        <v>30363.6</v>
      </c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27">
        <f t="shared" si="1"/>
        <v>0</v>
      </c>
      <c r="AN46" s="27"/>
    </row>
    <row r="47" spans="2:40" ht="12.75" customHeight="1">
      <c r="B47" s="28"/>
      <c r="C47" s="23"/>
      <c r="D47" s="29">
        <f t="shared" si="2"/>
        <v>30363.6</v>
      </c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27">
        <f t="shared" si="1"/>
        <v>0</v>
      </c>
      <c r="AN47" s="27"/>
    </row>
    <row r="48" spans="2:40" ht="12.75" customHeight="1">
      <c r="B48" s="28"/>
      <c r="C48" s="23"/>
      <c r="D48" s="29">
        <f t="shared" si="2"/>
        <v>30363.6</v>
      </c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27">
        <f t="shared" si="1"/>
        <v>0</v>
      </c>
      <c r="AN48" s="27"/>
    </row>
    <row r="49" spans="2:40" ht="14.25">
      <c r="B49" s="28"/>
      <c r="C49" s="23"/>
      <c r="D49" s="29">
        <f t="shared" si="2"/>
        <v>30363.6</v>
      </c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27">
        <f t="shared" si="1"/>
        <v>0</v>
      </c>
      <c r="AN49" s="27"/>
    </row>
    <row r="50" spans="2:40" ht="14.25">
      <c r="B50" s="28"/>
      <c r="C50" s="23"/>
      <c r="D50" s="29">
        <f t="shared" si="2"/>
        <v>30363.6</v>
      </c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27">
        <f t="shared" si="1"/>
        <v>0</v>
      </c>
      <c r="AN50" s="27"/>
    </row>
    <row r="51" spans="2:40" ht="14.25">
      <c r="B51" s="35"/>
      <c r="C51" s="23"/>
      <c r="D51" s="29">
        <f t="shared" si="2"/>
        <v>30363.6</v>
      </c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27">
        <f t="shared" si="1"/>
        <v>0</v>
      </c>
      <c r="AN51" s="27"/>
    </row>
    <row r="52" spans="2:40" ht="14.25">
      <c r="B52" s="35"/>
      <c r="C52" s="23"/>
      <c r="D52" s="29">
        <f t="shared" si="2"/>
        <v>30363.6</v>
      </c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27">
        <f t="shared" si="1"/>
        <v>0</v>
      </c>
      <c r="AN52" s="27"/>
    </row>
    <row r="53" spans="2:40" ht="14.25">
      <c r="B53" s="28"/>
      <c r="C53" s="23"/>
      <c r="D53" s="29">
        <f t="shared" si="2"/>
        <v>30363.6</v>
      </c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27">
        <f t="shared" si="1"/>
        <v>0</v>
      </c>
      <c r="AN53" s="27"/>
    </row>
    <row r="54" spans="1:40" s="34" customFormat="1" ht="12.75">
      <c r="A54" s="8"/>
      <c r="B54" s="35"/>
      <c r="C54" s="36"/>
      <c r="D54" s="29">
        <f t="shared" si="2"/>
        <v>30363.6</v>
      </c>
      <c r="E54" s="3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27">
        <f t="shared" si="1"/>
        <v>0</v>
      </c>
      <c r="AN54" s="38"/>
    </row>
    <row r="55" spans="1:40" s="34" customFormat="1" ht="12.75">
      <c r="A55" s="8"/>
      <c r="B55" s="35"/>
      <c r="C55" s="36"/>
      <c r="D55" s="29">
        <f t="shared" si="2"/>
        <v>30363.6</v>
      </c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27">
        <f t="shared" si="1"/>
        <v>0</v>
      </c>
      <c r="AN55" s="38"/>
    </row>
    <row r="56" spans="2:40" ht="14.25">
      <c r="B56" s="28"/>
      <c r="C56" s="23"/>
      <c r="D56" s="29">
        <f t="shared" si="2"/>
        <v>30363.6</v>
      </c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27">
        <f t="shared" si="1"/>
        <v>0</v>
      </c>
      <c r="AN56" s="27"/>
    </row>
    <row r="57" spans="2:40" ht="14.25">
      <c r="B57" s="28"/>
      <c r="C57" s="23"/>
      <c r="D57" s="29">
        <f t="shared" si="2"/>
        <v>30363.6</v>
      </c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27">
        <f t="shared" si="1"/>
        <v>0</v>
      </c>
      <c r="AN57" s="27"/>
    </row>
    <row r="58" spans="2:40" ht="14.25">
      <c r="B58" s="28"/>
      <c r="C58" s="23"/>
      <c r="D58" s="29">
        <f t="shared" si="2"/>
        <v>30363.6</v>
      </c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27">
        <f t="shared" si="1"/>
        <v>0</v>
      </c>
      <c r="AN58" s="27"/>
    </row>
    <row r="59" spans="2:40" ht="14.25">
      <c r="B59" s="28"/>
      <c r="C59" s="23"/>
      <c r="D59" s="29">
        <f t="shared" si="2"/>
        <v>30363.6</v>
      </c>
      <c r="E59" s="30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27">
        <f t="shared" si="1"/>
        <v>0</v>
      </c>
      <c r="AN59" s="27"/>
    </row>
    <row r="60" spans="2:40" ht="14.25">
      <c r="B60" s="28"/>
      <c r="C60" s="23"/>
      <c r="D60" s="29">
        <f t="shared" si="2"/>
        <v>30363.6</v>
      </c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27">
        <f t="shared" si="1"/>
        <v>0</v>
      </c>
      <c r="AN60" s="27"/>
    </row>
    <row r="61" spans="2:40" ht="14.25">
      <c r="B61" s="28"/>
      <c r="C61" s="23"/>
      <c r="D61" s="29">
        <f t="shared" si="2"/>
        <v>30363.6</v>
      </c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27">
        <f t="shared" si="1"/>
        <v>0</v>
      </c>
      <c r="AN61" s="27"/>
    </row>
    <row r="62" spans="2:40" ht="14.25">
      <c r="B62" s="35"/>
      <c r="C62" s="23"/>
      <c r="D62" s="29">
        <f t="shared" si="2"/>
        <v>30363.6</v>
      </c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27">
        <f t="shared" si="1"/>
        <v>0</v>
      </c>
      <c r="AN62" s="27"/>
    </row>
    <row r="63" spans="2:40" ht="14.25">
      <c r="B63" s="35"/>
      <c r="C63" s="23"/>
      <c r="D63" s="29">
        <f t="shared" si="2"/>
        <v>30363.6</v>
      </c>
      <c r="E63" s="3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27">
        <f t="shared" si="1"/>
        <v>0</v>
      </c>
      <c r="AN63" s="27"/>
    </row>
    <row r="64" spans="2:40" ht="14.25">
      <c r="B64" s="35"/>
      <c r="C64" s="23"/>
      <c r="D64" s="29">
        <f t="shared" si="2"/>
        <v>30363.6</v>
      </c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27">
        <f t="shared" si="1"/>
        <v>0</v>
      </c>
      <c r="AN64" s="27"/>
    </row>
    <row r="65" spans="2:40" ht="14.25">
      <c r="B65" s="35"/>
      <c r="C65" s="23"/>
      <c r="D65" s="29">
        <f t="shared" si="2"/>
        <v>30363.6</v>
      </c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27">
        <f t="shared" si="1"/>
        <v>0</v>
      </c>
      <c r="AN65" s="27"/>
    </row>
    <row r="66" spans="2:40" ht="14.25">
      <c r="B66" s="35"/>
      <c r="C66" s="23"/>
      <c r="D66" s="29">
        <f t="shared" si="2"/>
        <v>30363.6</v>
      </c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27">
        <f t="shared" si="1"/>
        <v>0</v>
      </c>
      <c r="AN66" s="27"/>
    </row>
    <row r="67" spans="2:40" ht="14.25">
      <c r="B67" s="35"/>
      <c r="C67" s="23"/>
      <c r="D67" s="29">
        <f t="shared" si="2"/>
        <v>30363.6</v>
      </c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27">
        <f t="shared" si="1"/>
        <v>0</v>
      </c>
      <c r="AN67" s="27"/>
    </row>
    <row r="68" spans="2:40" ht="12.75" customHeight="1">
      <c r="B68" s="35"/>
      <c r="C68" s="23"/>
      <c r="D68" s="29">
        <f t="shared" si="2"/>
        <v>30363.6</v>
      </c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27">
        <f t="shared" si="1"/>
        <v>0</v>
      </c>
      <c r="AN68" s="27"/>
    </row>
    <row r="69" spans="2:40" ht="12.75" customHeight="1">
      <c r="B69" s="35"/>
      <c r="C69" s="23"/>
      <c r="D69" s="29">
        <f t="shared" si="2"/>
        <v>30363.6</v>
      </c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27">
        <f t="shared" si="1"/>
        <v>0</v>
      </c>
      <c r="AN69" s="27"/>
    </row>
    <row r="70" spans="2:40" ht="12.75" customHeight="1">
      <c r="B70" s="35"/>
      <c r="C70" s="23"/>
      <c r="D70" s="29">
        <f t="shared" si="2"/>
        <v>30363.6</v>
      </c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27">
        <f t="shared" si="1"/>
        <v>0</v>
      </c>
      <c r="AN70" s="27"/>
    </row>
    <row r="71" spans="2:40" ht="14.25">
      <c r="B71" s="28"/>
      <c r="C71" s="39"/>
      <c r="D71" s="29">
        <f t="shared" si="2"/>
        <v>30363.6</v>
      </c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27">
        <f t="shared" si="1"/>
        <v>0</v>
      </c>
      <c r="AN71" s="27"/>
    </row>
    <row r="72" spans="2:43" s="42" customFormat="1" ht="14.25">
      <c r="B72" s="48"/>
      <c r="C72" s="44"/>
      <c r="D72" s="45">
        <f t="shared" si="2"/>
        <v>30363.6</v>
      </c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27">
        <f aca="true" t="shared" si="3" ref="AM72:AM135">E72-F72+G72+H72-K72+L72+M72-N72+O72+P72+Q72+R72+S72+T72+V72+W72+X72+Y72+AA72+AB72+Z72+AC72+AD72+AE72+AG72+AH72+AI72-AJ72+AK72+AL72+AF72+U72-J72-I72</f>
        <v>0</v>
      </c>
      <c r="AN72" s="45"/>
      <c r="AO72" s="4"/>
      <c r="AP72" s="4"/>
      <c r="AQ72" s="4"/>
    </row>
    <row r="73" spans="2:40" ht="14.25">
      <c r="B73" s="33" t="s">
        <v>75</v>
      </c>
      <c r="C73" s="23"/>
      <c r="D73" s="29">
        <f t="shared" si="2"/>
        <v>30363.6</v>
      </c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27">
        <f t="shared" si="3"/>
        <v>0</v>
      </c>
      <c r="AN73" s="27"/>
    </row>
    <row r="74" spans="2:40" ht="14.25">
      <c r="B74" s="35"/>
      <c r="C74" s="23"/>
      <c r="D74" s="29">
        <f t="shared" si="2"/>
        <v>30363.6</v>
      </c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27">
        <f t="shared" si="3"/>
        <v>0</v>
      </c>
      <c r="AN74" s="27"/>
    </row>
    <row r="75" spans="2:40" ht="14.25">
      <c r="B75" s="35"/>
      <c r="C75" s="23"/>
      <c r="D75" s="29">
        <f t="shared" si="2"/>
        <v>30363.6</v>
      </c>
      <c r="E75" s="30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27">
        <f t="shared" si="3"/>
        <v>0</v>
      </c>
      <c r="AN75" s="27"/>
    </row>
    <row r="76" spans="2:40" ht="14.25">
      <c r="B76" s="35"/>
      <c r="C76" s="23"/>
      <c r="D76" s="29">
        <f t="shared" si="2"/>
        <v>30363.6</v>
      </c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27">
        <f t="shared" si="3"/>
        <v>0</v>
      </c>
      <c r="AN76" s="27"/>
    </row>
    <row r="77" spans="2:40" ht="14.25">
      <c r="B77" s="35"/>
      <c r="C77" s="23"/>
      <c r="D77" s="29">
        <f t="shared" si="2"/>
        <v>30363.6</v>
      </c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27">
        <f t="shared" si="3"/>
        <v>0</v>
      </c>
      <c r="AN77" s="27"/>
    </row>
    <row r="78" spans="2:40" ht="14.25">
      <c r="B78" s="35"/>
      <c r="C78" s="23"/>
      <c r="D78" s="29">
        <f aca="true" t="shared" si="4" ref="D78:D141">D77+E78-F78</f>
        <v>30363.6</v>
      </c>
      <c r="E78" s="30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27">
        <f t="shared" si="3"/>
        <v>0</v>
      </c>
      <c r="AN78" s="27"/>
    </row>
    <row r="79" spans="2:40" ht="14.25">
      <c r="B79" s="28"/>
      <c r="C79" s="23"/>
      <c r="D79" s="29">
        <f t="shared" si="4"/>
        <v>30363.6</v>
      </c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27">
        <f t="shared" si="3"/>
        <v>0</v>
      </c>
      <c r="AN79" s="27"/>
    </row>
    <row r="80" spans="2:40" ht="14.25">
      <c r="B80" s="28"/>
      <c r="C80" s="23"/>
      <c r="D80" s="29">
        <f t="shared" si="4"/>
        <v>30363.6</v>
      </c>
      <c r="E80" s="30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27">
        <f t="shared" si="3"/>
        <v>0</v>
      </c>
      <c r="AN80" s="27"/>
    </row>
    <row r="81" spans="2:40" ht="14.25">
      <c r="B81" s="35"/>
      <c r="C81" s="23"/>
      <c r="D81" s="29">
        <f t="shared" si="4"/>
        <v>30363.6</v>
      </c>
      <c r="E81" s="30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27">
        <f t="shared" si="3"/>
        <v>0</v>
      </c>
      <c r="AN81" s="27"/>
    </row>
    <row r="82" spans="2:40" ht="14.25">
      <c r="B82" s="35"/>
      <c r="C82" s="23"/>
      <c r="D82" s="29">
        <f t="shared" si="4"/>
        <v>30363.6</v>
      </c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27">
        <f t="shared" si="3"/>
        <v>0</v>
      </c>
      <c r="AN82" s="27"/>
    </row>
    <row r="83" spans="2:40" ht="14.25">
      <c r="B83" s="35"/>
      <c r="C83" s="23"/>
      <c r="D83" s="29">
        <f t="shared" si="4"/>
        <v>30363.6</v>
      </c>
      <c r="E83" s="30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27">
        <f t="shared" si="3"/>
        <v>0</v>
      </c>
      <c r="AN83" s="27"/>
    </row>
    <row r="84" spans="1:40" ht="14.25">
      <c r="A84" s="24"/>
      <c r="B84" s="35"/>
      <c r="C84" s="23"/>
      <c r="D84" s="29">
        <f t="shared" si="4"/>
        <v>30363.6</v>
      </c>
      <c r="E84" s="30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27">
        <f t="shared" si="3"/>
        <v>0</v>
      </c>
      <c r="AN84" s="27"/>
    </row>
    <row r="85" spans="2:40" ht="14.25">
      <c r="B85" s="35"/>
      <c r="C85" s="23"/>
      <c r="D85" s="29">
        <f t="shared" si="4"/>
        <v>30363.6</v>
      </c>
      <c r="E85" s="30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27">
        <f t="shared" si="3"/>
        <v>0</v>
      </c>
      <c r="AN85" s="27"/>
    </row>
    <row r="86" spans="2:40" ht="14.25">
      <c r="B86" s="35"/>
      <c r="C86" s="23"/>
      <c r="D86" s="29">
        <f t="shared" si="4"/>
        <v>30363.6</v>
      </c>
      <c r="E86" s="3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27">
        <f t="shared" si="3"/>
        <v>0</v>
      </c>
      <c r="AN86" s="27"/>
    </row>
    <row r="87" spans="2:40" ht="14.25">
      <c r="B87" s="35"/>
      <c r="C87" s="23"/>
      <c r="D87" s="29">
        <f t="shared" si="4"/>
        <v>30363.6</v>
      </c>
      <c r="E87" s="30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27">
        <f t="shared" si="3"/>
        <v>0</v>
      </c>
      <c r="AN87" s="27"/>
    </row>
    <row r="88" spans="2:40" ht="14.25">
      <c r="B88" s="35"/>
      <c r="C88" s="23"/>
      <c r="D88" s="29">
        <f t="shared" si="4"/>
        <v>30363.6</v>
      </c>
      <c r="E88" s="30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27">
        <f t="shared" si="3"/>
        <v>0</v>
      </c>
      <c r="AN88" s="27"/>
    </row>
    <row r="89" spans="2:40" ht="14.25">
      <c r="B89" s="28"/>
      <c r="C89" s="23"/>
      <c r="D89" s="29">
        <f t="shared" si="4"/>
        <v>30363.6</v>
      </c>
      <c r="E89" s="30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27">
        <f t="shared" si="3"/>
        <v>0</v>
      </c>
      <c r="AN89" s="27"/>
    </row>
    <row r="90" spans="2:40" ht="14.25">
      <c r="B90" s="28"/>
      <c r="C90" s="23"/>
      <c r="D90" s="29">
        <f t="shared" si="4"/>
        <v>30363.6</v>
      </c>
      <c r="E90" s="30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27">
        <f t="shared" si="3"/>
        <v>0</v>
      </c>
      <c r="AN90" s="27"/>
    </row>
    <row r="91" spans="2:40" ht="12.75" customHeight="1">
      <c r="B91" s="28"/>
      <c r="C91" s="23"/>
      <c r="D91" s="29">
        <f t="shared" si="4"/>
        <v>30363.6</v>
      </c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27">
        <f t="shared" si="3"/>
        <v>0</v>
      </c>
      <c r="AN91" s="27"/>
    </row>
    <row r="92" spans="2:40" ht="14.25">
      <c r="B92" s="28"/>
      <c r="C92" s="23"/>
      <c r="D92" s="29">
        <f t="shared" si="4"/>
        <v>30363.6</v>
      </c>
      <c r="E92" s="30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27">
        <f t="shared" si="3"/>
        <v>0</v>
      </c>
      <c r="AN92" s="27"/>
    </row>
    <row r="93" spans="2:40" ht="14.25">
      <c r="B93" s="28"/>
      <c r="C93" s="23"/>
      <c r="D93" s="29">
        <f t="shared" si="4"/>
        <v>30363.6</v>
      </c>
      <c r="E93" s="30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27">
        <f t="shared" si="3"/>
        <v>0</v>
      </c>
      <c r="AN93" s="27"/>
    </row>
    <row r="94" spans="1:40" ht="14.25">
      <c r="A94" s="24"/>
      <c r="B94" s="28"/>
      <c r="C94" s="23"/>
      <c r="D94" s="29">
        <f t="shared" si="4"/>
        <v>30363.6</v>
      </c>
      <c r="E94" s="3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27">
        <f t="shared" si="3"/>
        <v>0</v>
      </c>
      <c r="AN94" s="27"/>
    </row>
    <row r="95" spans="2:40" ht="14.25">
      <c r="B95" s="28"/>
      <c r="C95" s="23"/>
      <c r="D95" s="29">
        <f t="shared" si="4"/>
        <v>30363.6</v>
      </c>
      <c r="E95" s="3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27">
        <f t="shared" si="3"/>
        <v>0</v>
      </c>
      <c r="AN95" s="27"/>
    </row>
    <row r="96" spans="1:40" s="34" customFormat="1" ht="12.75">
      <c r="A96" s="8"/>
      <c r="B96" s="35"/>
      <c r="C96" s="36"/>
      <c r="D96" s="29">
        <f t="shared" si="4"/>
        <v>30363.6</v>
      </c>
      <c r="E96" s="3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27">
        <f t="shared" si="3"/>
        <v>0</v>
      </c>
      <c r="AN96" s="38"/>
    </row>
    <row r="97" spans="2:40" ht="14.25">
      <c r="B97" s="35"/>
      <c r="C97" s="23"/>
      <c r="D97" s="29">
        <f t="shared" si="4"/>
        <v>30363.6</v>
      </c>
      <c r="E97" s="3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27">
        <f t="shared" si="3"/>
        <v>0</v>
      </c>
      <c r="AN97" s="27"/>
    </row>
    <row r="98" spans="2:40" ht="14.25">
      <c r="B98" s="35"/>
      <c r="C98" s="23"/>
      <c r="D98" s="29">
        <f t="shared" si="4"/>
        <v>30363.6</v>
      </c>
      <c r="E98" s="3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27">
        <f t="shared" si="3"/>
        <v>0</v>
      </c>
      <c r="AN98" s="27"/>
    </row>
    <row r="99" spans="2:40" ht="14.25">
      <c r="B99" s="35"/>
      <c r="C99" s="23"/>
      <c r="D99" s="29">
        <f t="shared" si="4"/>
        <v>30363.6</v>
      </c>
      <c r="E99" s="30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27">
        <f t="shared" si="3"/>
        <v>0</v>
      </c>
      <c r="AN99" s="27"/>
    </row>
    <row r="100" spans="2:40" ht="14.25">
      <c r="B100" s="35"/>
      <c r="C100" s="23"/>
      <c r="D100" s="29">
        <f t="shared" si="4"/>
        <v>30363.6</v>
      </c>
      <c r="E100" s="3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27">
        <f t="shared" si="3"/>
        <v>0</v>
      </c>
      <c r="AN100" s="27"/>
    </row>
    <row r="101" spans="2:40" ht="14.25">
      <c r="B101" s="35"/>
      <c r="C101" s="23"/>
      <c r="D101" s="29">
        <f>D99+E101-F101</f>
        <v>30363.6</v>
      </c>
      <c r="E101" s="30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27">
        <f t="shared" si="3"/>
        <v>0</v>
      </c>
      <c r="AN101" s="27"/>
    </row>
    <row r="102" spans="2:40" ht="14.25">
      <c r="B102" s="35"/>
      <c r="C102" s="23"/>
      <c r="D102" s="29">
        <f t="shared" si="4"/>
        <v>30363.6</v>
      </c>
      <c r="E102" s="3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27">
        <f t="shared" si="3"/>
        <v>0</v>
      </c>
      <c r="AN102" s="27"/>
    </row>
    <row r="103" spans="2:43" s="42" customFormat="1" ht="14.25">
      <c r="B103" s="43"/>
      <c r="C103" s="44"/>
      <c r="D103" s="45">
        <f t="shared" si="4"/>
        <v>30363.6</v>
      </c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27">
        <f t="shared" si="3"/>
        <v>0</v>
      </c>
      <c r="AN103" s="45"/>
      <c r="AO103" s="4"/>
      <c r="AP103" s="4"/>
      <c r="AQ103" s="4"/>
    </row>
    <row r="104" spans="2:40" ht="14.25">
      <c r="B104" s="35"/>
      <c r="C104" s="23"/>
      <c r="D104" s="29">
        <f t="shared" si="4"/>
        <v>30363.6</v>
      </c>
      <c r="E104" s="3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27">
        <f t="shared" si="3"/>
        <v>0</v>
      </c>
      <c r="AN104" s="27"/>
    </row>
    <row r="105" spans="2:40" ht="14.25">
      <c r="B105" s="35"/>
      <c r="C105" s="23"/>
      <c r="D105" s="29">
        <f t="shared" si="4"/>
        <v>30363.6</v>
      </c>
      <c r="E105" s="3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27">
        <f t="shared" si="3"/>
        <v>0</v>
      </c>
      <c r="AN105" s="27"/>
    </row>
    <row r="106" spans="2:40" ht="14.25">
      <c r="B106" s="35"/>
      <c r="C106" s="23"/>
      <c r="D106" s="29">
        <f t="shared" si="4"/>
        <v>30363.6</v>
      </c>
      <c r="E106" s="30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27">
        <f t="shared" si="3"/>
        <v>0</v>
      </c>
      <c r="AN106" s="27"/>
    </row>
    <row r="107" spans="2:40" ht="14.25">
      <c r="B107" s="35"/>
      <c r="C107" s="23"/>
      <c r="D107" s="29">
        <f t="shared" si="4"/>
        <v>30363.6</v>
      </c>
      <c r="E107" s="30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27">
        <f t="shared" si="3"/>
        <v>0</v>
      </c>
      <c r="AN107" s="27"/>
    </row>
    <row r="108" spans="2:40" ht="14.25">
      <c r="B108" s="35"/>
      <c r="C108" s="23"/>
      <c r="D108" s="29">
        <f t="shared" si="4"/>
        <v>30363.6</v>
      </c>
      <c r="E108" s="30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27">
        <f t="shared" si="3"/>
        <v>0</v>
      </c>
      <c r="AN108" s="27"/>
    </row>
    <row r="109" spans="2:40" ht="14.25">
      <c r="B109" s="35"/>
      <c r="C109" s="23"/>
      <c r="D109" s="29">
        <f t="shared" si="4"/>
        <v>30363.6</v>
      </c>
      <c r="E109" s="30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27">
        <f t="shared" si="3"/>
        <v>0</v>
      </c>
      <c r="AN109" s="27"/>
    </row>
    <row r="110" spans="2:40" ht="14.25">
      <c r="B110" s="35"/>
      <c r="C110" s="23"/>
      <c r="D110" s="29">
        <f t="shared" si="4"/>
        <v>30363.6</v>
      </c>
      <c r="E110" s="30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27">
        <f t="shared" si="3"/>
        <v>0</v>
      </c>
      <c r="AN110" s="27"/>
    </row>
    <row r="111" spans="2:40" ht="14.25">
      <c r="B111" s="35"/>
      <c r="C111" s="23"/>
      <c r="D111" s="29">
        <f t="shared" si="4"/>
        <v>30363.6</v>
      </c>
      <c r="E111" s="30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27">
        <f t="shared" si="3"/>
        <v>0</v>
      </c>
      <c r="AN111" s="27"/>
    </row>
    <row r="112" spans="1:40" s="34" customFormat="1" ht="12.75">
      <c r="A112" s="8"/>
      <c r="B112" s="35"/>
      <c r="C112" s="36"/>
      <c r="D112" s="29">
        <f t="shared" si="4"/>
        <v>30363.6</v>
      </c>
      <c r="E112" s="3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27">
        <f t="shared" si="3"/>
        <v>0</v>
      </c>
      <c r="AN112" s="38"/>
    </row>
    <row r="113" spans="2:40" ht="14.25">
      <c r="B113" s="35"/>
      <c r="C113" s="23"/>
      <c r="D113" s="29">
        <f t="shared" si="4"/>
        <v>30363.6</v>
      </c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27">
        <f t="shared" si="3"/>
        <v>0</v>
      </c>
      <c r="AN113" s="27"/>
    </row>
    <row r="114" spans="2:40" ht="14.25">
      <c r="B114" s="35"/>
      <c r="C114" s="23"/>
      <c r="D114" s="29">
        <f t="shared" si="4"/>
        <v>30363.6</v>
      </c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27">
        <f t="shared" si="3"/>
        <v>0</v>
      </c>
      <c r="AN114" s="27"/>
    </row>
    <row r="115" spans="2:40" ht="14.25">
      <c r="B115" s="35"/>
      <c r="C115" s="23"/>
      <c r="D115" s="29">
        <f>D114+E115-F115</f>
        <v>30363.6</v>
      </c>
      <c r="E115" s="30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27">
        <f t="shared" si="3"/>
        <v>0</v>
      </c>
      <c r="AN115" s="27"/>
    </row>
    <row r="116" spans="2:40" ht="14.25">
      <c r="B116" s="35"/>
      <c r="C116" s="23"/>
      <c r="D116" s="29">
        <f t="shared" si="4"/>
        <v>30363.6</v>
      </c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27">
        <f t="shared" si="3"/>
        <v>0</v>
      </c>
      <c r="AN116" s="27"/>
    </row>
    <row r="117" spans="2:40" ht="14.25">
      <c r="B117" s="35"/>
      <c r="C117" s="23"/>
      <c r="D117" s="29">
        <f t="shared" si="4"/>
        <v>30363.6</v>
      </c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27">
        <f t="shared" si="3"/>
        <v>0</v>
      </c>
      <c r="AN117" s="27"/>
    </row>
    <row r="118" spans="2:40" ht="12.75" customHeight="1" hidden="1">
      <c r="B118" s="35"/>
      <c r="C118" s="23"/>
      <c r="D118" s="29">
        <f t="shared" si="4"/>
        <v>30363.6</v>
      </c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27">
        <f t="shared" si="3"/>
        <v>0</v>
      </c>
      <c r="AN118" s="27"/>
    </row>
    <row r="119" spans="2:40" ht="12.75" customHeight="1" hidden="1">
      <c r="B119" s="35"/>
      <c r="C119" s="23"/>
      <c r="D119" s="29">
        <f t="shared" si="4"/>
        <v>30363.6</v>
      </c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27">
        <f t="shared" si="3"/>
        <v>0</v>
      </c>
      <c r="AN119" s="27"/>
    </row>
    <row r="120" spans="2:40" ht="12.75" customHeight="1" hidden="1">
      <c r="B120" s="35"/>
      <c r="C120" s="23"/>
      <c r="D120" s="29">
        <f t="shared" si="4"/>
        <v>30363.6</v>
      </c>
      <c r="E120" s="3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27">
        <f t="shared" si="3"/>
        <v>0</v>
      </c>
      <c r="AN120" s="27"/>
    </row>
    <row r="121" spans="2:40" ht="12.75" customHeight="1" hidden="1">
      <c r="B121" s="35"/>
      <c r="C121" s="23"/>
      <c r="D121" s="29">
        <f t="shared" si="4"/>
        <v>30363.6</v>
      </c>
      <c r="E121" s="30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27">
        <f t="shared" si="3"/>
        <v>0</v>
      </c>
      <c r="AN121" s="27"/>
    </row>
    <row r="122" spans="2:40" ht="12.75" customHeight="1" hidden="1">
      <c r="B122" s="35"/>
      <c r="C122" s="23"/>
      <c r="D122" s="29">
        <f t="shared" si="4"/>
        <v>30363.6</v>
      </c>
      <c r="E122" s="30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27">
        <f t="shared" si="3"/>
        <v>0</v>
      </c>
      <c r="AN122" s="27"/>
    </row>
    <row r="123" spans="2:40" ht="14.25">
      <c r="B123" s="28"/>
      <c r="C123" s="39"/>
      <c r="D123" s="29">
        <f t="shared" si="4"/>
        <v>30363.6</v>
      </c>
      <c r="E123" s="30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27">
        <f t="shared" si="3"/>
        <v>0</v>
      </c>
      <c r="AN123" s="27"/>
    </row>
    <row r="124" spans="2:40" ht="14.25">
      <c r="B124" s="28"/>
      <c r="C124" s="23"/>
      <c r="D124" s="29">
        <f t="shared" si="4"/>
        <v>30363.6</v>
      </c>
      <c r="E124" s="30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27">
        <f t="shared" si="3"/>
        <v>0</v>
      </c>
      <c r="AN124" s="27"/>
    </row>
    <row r="125" spans="1:40" s="34" customFormat="1" ht="12.75">
      <c r="A125" s="8"/>
      <c r="B125" s="35"/>
      <c r="C125" s="36"/>
      <c r="D125" s="29">
        <f t="shared" si="4"/>
        <v>30363.6</v>
      </c>
      <c r="E125" s="30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27">
        <f t="shared" si="3"/>
        <v>0</v>
      </c>
      <c r="AN125" s="38"/>
    </row>
    <row r="126" spans="1:40" s="34" customFormat="1" ht="12.75">
      <c r="A126" s="8"/>
      <c r="B126" s="35"/>
      <c r="C126" s="36"/>
      <c r="D126" s="29">
        <f t="shared" si="4"/>
        <v>30363.6</v>
      </c>
      <c r="E126" s="30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27">
        <f t="shared" si="3"/>
        <v>0</v>
      </c>
      <c r="AN126" s="38"/>
    </row>
    <row r="127" spans="1:40" s="34" customFormat="1" ht="12.75">
      <c r="A127" s="8"/>
      <c r="B127" s="35"/>
      <c r="C127" s="36"/>
      <c r="D127" s="29">
        <f t="shared" si="4"/>
        <v>30363.6</v>
      </c>
      <c r="E127" s="30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27">
        <f t="shared" si="3"/>
        <v>0</v>
      </c>
      <c r="AN127" s="38"/>
    </row>
    <row r="128" spans="1:40" s="34" customFormat="1" ht="12.75">
      <c r="A128" s="8"/>
      <c r="B128" s="35"/>
      <c r="C128" s="36"/>
      <c r="D128" s="29">
        <f t="shared" si="4"/>
        <v>30363.6</v>
      </c>
      <c r="E128" s="3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27">
        <f t="shared" si="3"/>
        <v>0</v>
      </c>
      <c r="AN128" s="38"/>
    </row>
    <row r="129" spans="1:40" s="34" customFormat="1" ht="12.75">
      <c r="A129" s="8"/>
      <c r="B129" s="28"/>
      <c r="C129" s="36"/>
      <c r="D129" s="29">
        <f t="shared" si="4"/>
        <v>30363.6</v>
      </c>
      <c r="E129" s="30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27">
        <f t="shared" si="3"/>
        <v>0</v>
      </c>
      <c r="AN129" s="38"/>
    </row>
    <row r="130" spans="1:40" s="34" customFormat="1" ht="12.75">
      <c r="A130" s="8"/>
      <c r="B130" s="35"/>
      <c r="C130" s="36"/>
      <c r="D130" s="29">
        <f t="shared" si="4"/>
        <v>30363.6</v>
      </c>
      <c r="E130" s="30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27">
        <f t="shared" si="3"/>
        <v>0</v>
      </c>
      <c r="AN130" s="38"/>
    </row>
    <row r="131" spans="2:40" ht="14.25">
      <c r="B131" s="28"/>
      <c r="C131" s="23"/>
      <c r="D131" s="29">
        <f t="shared" si="4"/>
        <v>30363.6</v>
      </c>
      <c r="E131" s="30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27">
        <f t="shared" si="3"/>
        <v>0</v>
      </c>
      <c r="AN131" s="27"/>
    </row>
    <row r="132" spans="2:40" ht="14.25">
      <c r="B132" s="35"/>
      <c r="C132" s="23"/>
      <c r="D132" s="29">
        <f t="shared" si="4"/>
        <v>30363.6</v>
      </c>
      <c r="E132" s="30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27">
        <f t="shared" si="3"/>
        <v>0</v>
      </c>
      <c r="AN132" s="27"/>
    </row>
    <row r="133" spans="1:40" s="34" customFormat="1" ht="12.75">
      <c r="A133" s="8"/>
      <c r="B133" s="35"/>
      <c r="C133" s="36"/>
      <c r="D133" s="29">
        <f t="shared" si="4"/>
        <v>30363.6</v>
      </c>
      <c r="E133" s="30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27">
        <f t="shared" si="3"/>
        <v>0</v>
      </c>
      <c r="AN133" s="38"/>
    </row>
    <row r="134" spans="2:40" ht="12.75" customHeight="1" hidden="1">
      <c r="B134" s="28"/>
      <c r="C134" s="23"/>
      <c r="D134" s="29">
        <f t="shared" si="4"/>
        <v>30363.6</v>
      </c>
      <c r="E134" s="30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27">
        <f t="shared" si="3"/>
        <v>0</v>
      </c>
      <c r="AN134" s="27"/>
    </row>
    <row r="135" spans="1:40" s="34" customFormat="1" ht="12.75" customHeight="1" hidden="1">
      <c r="A135" s="8"/>
      <c r="B135" s="28"/>
      <c r="C135" s="36"/>
      <c r="D135" s="29">
        <f t="shared" si="4"/>
        <v>30363.6</v>
      </c>
      <c r="E135" s="30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27">
        <f t="shared" si="3"/>
        <v>0</v>
      </c>
      <c r="AN135" s="38"/>
    </row>
    <row r="136" spans="2:40" ht="12.75" customHeight="1" hidden="1">
      <c r="B136" s="28"/>
      <c r="C136" s="23"/>
      <c r="D136" s="29">
        <f t="shared" si="4"/>
        <v>30363.6</v>
      </c>
      <c r="E136" s="30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27">
        <f aca="true" t="shared" si="5" ref="AM136:AM199">E136-F136+G136+H136-K136+L136+M136-N136+O136+P136+Q136+R136+S136+T136+V136+W136+X136+Y136+AA136+AB136+Z136+AC136+AD136+AE136+AG136+AH136+AI136-AJ136+AK136+AL136+AF136+U136-J136-I136</f>
        <v>0</v>
      </c>
      <c r="AN136" s="27"/>
    </row>
    <row r="137" spans="2:40" ht="14.25">
      <c r="B137" s="28"/>
      <c r="C137" s="23"/>
      <c r="D137" s="29">
        <f t="shared" si="4"/>
        <v>30363.6</v>
      </c>
      <c r="E137" s="30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27">
        <f t="shared" si="5"/>
        <v>0</v>
      </c>
      <c r="AN137" s="27"/>
    </row>
    <row r="138" spans="2:40" ht="14.25">
      <c r="B138" s="28"/>
      <c r="C138" s="23"/>
      <c r="D138" s="29">
        <f t="shared" si="4"/>
        <v>30363.6</v>
      </c>
      <c r="E138" s="30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27">
        <f t="shared" si="5"/>
        <v>0</v>
      </c>
      <c r="AN138" s="27"/>
    </row>
    <row r="139" spans="2:40" ht="14.25">
      <c r="B139" s="28"/>
      <c r="C139" s="23"/>
      <c r="D139" s="29">
        <f t="shared" si="4"/>
        <v>30363.6</v>
      </c>
      <c r="E139" s="30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27">
        <f t="shared" si="5"/>
        <v>0</v>
      </c>
      <c r="AN139" s="27"/>
    </row>
    <row r="140" spans="2:40" ht="14.25">
      <c r="B140" s="28"/>
      <c r="C140" s="23"/>
      <c r="D140" s="29">
        <f t="shared" si="4"/>
        <v>30363.6</v>
      </c>
      <c r="E140" s="30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27">
        <f t="shared" si="5"/>
        <v>0</v>
      </c>
      <c r="AN140" s="27"/>
    </row>
    <row r="141" spans="2:40" ht="14.25">
      <c r="B141" s="28"/>
      <c r="C141" s="23"/>
      <c r="D141" s="29">
        <f t="shared" si="4"/>
        <v>30363.6</v>
      </c>
      <c r="E141" s="30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27">
        <f t="shared" si="5"/>
        <v>0</v>
      </c>
      <c r="AN141" s="27"/>
    </row>
    <row r="142" spans="2:40" ht="14.25">
      <c r="B142" s="28"/>
      <c r="C142" s="23"/>
      <c r="D142" s="29">
        <f aca="true" t="shared" si="6" ref="D142:D204">D141+E142-F142</f>
        <v>30363.6</v>
      </c>
      <c r="E142" s="30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27">
        <f t="shared" si="5"/>
        <v>0</v>
      </c>
      <c r="AN142" s="27"/>
    </row>
    <row r="143" spans="2:40" ht="14.25">
      <c r="B143" s="28"/>
      <c r="C143" s="23"/>
      <c r="D143" s="29">
        <f t="shared" si="6"/>
        <v>30363.6</v>
      </c>
      <c r="E143" s="30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27">
        <f t="shared" si="5"/>
        <v>0</v>
      </c>
      <c r="AN143" s="27"/>
    </row>
    <row r="144" spans="2:40" ht="14.25">
      <c r="B144" s="28"/>
      <c r="C144" s="23"/>
      <c r="D144" s="29">
        <f t="shared" si="6"/>
        <v>30363.6</v>
      </c>
      <c r="E144" s="30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27">
        <f t="shared" si="5"/>
        <v>0</v>
      </c>
      <c r="AN144" s="27"/>
    </row>
    <row r="145" spans="2:40" ht="14.25">
      <c r="B145" s="28"/>
      <c r="C145" s="23"/>
      <c r="D145" s="29">
        <f t="shared" si="6"/>
        <v>30363.6</v>
      </c>
      <c r="E145" s="30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27">
        <f t="shared" si="5"/>
        <v>0</v>
      </c>
      <c r="AN145" s="27"/>
    </row>
    <row r="146" spans="2:40" ht="14.25">
      <c r="B146" s="28"/>
      <c r="C146" s="23"/>
      <c r="D146" s="29">
        <f t="shared" si="6"/>
        <v>30363.6</v>
      </c>
      <c r="E146" s="30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27">
        <f t="shared" si="5"/>
        <v>0</v>
      </c>
      <c r="AN146" s="27"/>
    </row>
    <row r="147" spans="2:40" ht="14.25">
      <c r="B147" s="28"/>
      <c r="C147" s="23"/>
      <c r="D147" s="29">
        <f t="shared" si="6"/>
        <v>30363.6</v>
      </c>
      <c r="E147" s="30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27">
        <f t="shared" si="5"/>
        <v>0</v>
      </c>
      <c r="AN147" s="27"/>
    </row>
    <row r="148" spans="2:40" ht="14.25">
      <c r="B148" s="28"/>
      <c r="C148" s="23"/>
      <c r="D148" s="29">
        <f t="shared" si="6"/>
        <v>30363.6</v>
      </c>
      <c r="E148" s="30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27">
        <f t="shared" si="5"/>
        <v>0</v>
      </c>
      <c r="AN148" s="27"/>
    </row>
    <row r="149" spans="2:40" ht="14.25">
      <c r="B149" s="28"/>
      <c r="C149" s="23"/>
      <c r="D149" s="29">
        <f t="shared" si="6"/>
        <v>30363.6</v>
      </c>
      <c r="E149" s="30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27">
        <f t="shared" si="5"/>
        <v>0</v>
      </c>
      <c r="AN149" s="27"/>
    </row>
    <row r="150" spans="2:40" ht="14.25">
      <c r="B150" s="28"/>
      <c r="C150" s="23"/>
      <c r="D150" s="29">
        <f t="shared" si="6"/>
        <v>30363.6</v>
      </c>
      <c r="E150" s="30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27">
        <f t="shared" si="5"/>
        <v>0</v>
      </c>
      <c r="AN150" s="27"/>
    </row>
    <row r="151" spans="2:40" ht="14.25">
      <c r="B151" s="28"/>
      <c r="C151" s="23"/>
      <c r="D151" s="29">
        <f t="shared" si="6"/>
        <v>30363.6</v>
      </c>
      <c r="E151" s="30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27">
        <f t="shared" si="5"/>
        <v>0</v>
      </c>
      <c r="AN151" s="27"/>
    </row>
    <row r="152" spans="2:40" ht="14.25">
      <c r="B152" s="28"/>
      <c r="C152" s="23"/>
      <c r="D152" s="29">
        <f t="shared" si="6"/>
        <v>30363.6</v>
      </c>
      <c r="E152" s="30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27">
        <f t="shared" si="5"/>
        <v>0</v>
      </c>
      <c r="AN152" s="27"/>
    </row>
    <row r="153" spans="2:40" ht="14.25">
      <c r="B153" s="28"/>
      <c r="C153" s="23"/>
      <c r="D153" s="29">
        <f t="shared" si="6"/>
        <v>30363.6</v>
      </c>
      <c r="E153" s="30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27">
        <f t="shared" si="5"/>
        <v>0</v>
      </c>
      <c r="AN153" s="27"/>
    </row>
    <row r="154" spans="2:40" ht="14.25">
      <c r="B154" s="28"/>
      <c r="C154" s="23"/>
      <c r="D154" s="29">
        <f t="shared" si="6"/>
        <v>30363.6</v>
      </c>
      <c r="E154" s="30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27">
        <f t="shared" si="5"/>
        <v>0</v>
      </c>
      <c r="AN154" s="27"/>
    </row>
    <row r="155" spans="2:40" ht="14.25">
      <c r="B155" s="28"/>
      <c r="C155" s="23"/>
      <c r="D155" s="29">
        <f t="shared" si="6"/>
        <v>30363.6</v>
      </c>
      <c r="E155" s="30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27">
        <f t="shared" si="5"/>
        <v>0</v>
      </c>
      <c r="AN155" s="27"/>
    </row>
    <row r="156" spans="2:40" ht="14.25">
      <c r="B156" s="28"/>
      <c r="C156" s="23"/>
      <c r="D156" s="29">
        <f t="shared" si="6"/>
        <v>30363.6</v>
      </c>
      <c r="E156" s="30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27">
        <f t="shared" si="5"/>
        <v>0</v>
      </c>
      <c r="AN156" s="27"/>
    </row>
    <row r="157" spans="2:40" ht="14.25">
      <c r="B157" s="28"/>
      <c r="C157" s="23"/>
      <c r="D157" s="29">
        <f t="shared" si="6"/>
        <v>30363.6</v>
      </c>
      <c r="E157" s="30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27">
        <f t="shared" si="5"/>
        <v>0</v>
      </c>
      <c r="AN157" s="27"/>
    </row>
    <row r="158" spans="2:40" ht="14.25">
      <c r="B158" s="28"/>
      <c r="C158" s="39"/>
      <c r="D158" s="29">
        <f t="shared" si="6"/>
        <v>30363.6</v>
      </c>
      <c r="E158" s="30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27">
        <f t="shared" si="5"/>
        <v>0</v>
      </c>
      <c r="AN158" s="27"/>
    </row>
    <row r="159" spans="2:40" ht="14.25">
      <c r="B159" s="28"/>
      <c r="C159" s="23"/>
      <c r="D159" s="29">
        <f t="shared" si="6"/>
        <v>30363.6</v>
      </c>
      <c r="E159" s="30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27">
        <f t="shared" si="5"/>
        <v>0</v>
      </c>
      <c r="AN159" s="27"/>
    </row>
    <row r="160" spans="2:40" ht="14.25">
      <c r="B160" s="28"/>
      <c r="C160" s="23"/>
      <c r="D160" s="29">
        <f t="shared" si="6"/>
        <v>30363.6</v>
      </c>
      <c r="E160" s="30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27">
        <f t="shared" si="5"/>
        <v>0</v>
      </c>
      <c r="AN160" s="27"/>
    </row>
    <row r="161" spans="2:40" ht="14.25">
      <c r="B161" s="28"/>
      <c r="C161" s="23"/>
      <c r="D161" s="29">
        <f t="shared" si="6"/>
        <v>30363.6</v>
      </c>
      <c r="E161" s="30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27">
        <f t="shared" si="5"/>
        <v>0</v>
      </c>
      <c r="AN161" s="27"/>
    </row>
    <row r="162" spans="2:40" ht="14.25">
      <c r="B162" s="28"/>
      <c r="C162" s="23"/>
      <c r="D162" s="29">
        <f t="shared" si="6"/>
        <v>30363.6</v>
      </c>
      <c r="E162" s="30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27">
        <f t="shared" si="5"/>
        <v>0</v>
      </c>
      <c r="AN162" s="27"/>
    </row>
    <row r="163" spans="2:40" ht="14.25">
      <c r="B163" s="28"/>
      <c r="C163" s="23"/>
      <c r="D163" s="29">
        <f t="shared" si="6"/>
        <v>30363.6</v>
      </c>
      <c r="E163" s="30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27">
        <f t="shared" si="5"/>
        <v>0</v>
      </c>
      <c r="AN163" s="27"/>
    </row>
    <row r="164" spans="2:40" ht="14.25">
      <c r="B164" s="28"/>
      <c r="C164" s="23"/>
      <c r="D164" s="29">
        <f t="shared" si="6"/>
        <v>30363.6</v>
      </c>
      <c r="E164" s="30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27">
        <f t="shared" si="5"/>
        <v>0</v>
      </c>
      <c r="AN164" s="27"/>
    </row>
    <row r="165" spans="2:40" ht="14.25">
      <c r="B165" s="28"/>
      <c r="C165" s="23"/>
      <c r="D165" s="29">
        <f t="shared" si="6"/>
        <v>30363.6</v>
      </c>
      <c r="E165" s="30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27">
        <f t="shared" si="5"/>
        <v>0</v>
      </c>
      <c r="AN165" s="27"/>
    </row>
    <row r="166" spans="2:40" ht="14.25">
      <c r="B166" s="28"/>
      <c r="C166" s="23"/>
      <c r="D166" s="29">
        <f t="shared" si="6"/>
        <v>30363.6</v>
      </c>
      <c r="E166" s="30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27">
        <f t="shared" si="5"/>
        <v>0</v>
      </c>
      <c r="AN166" s="27"/>
    </row>
    <row r="167" spans="2:40" ht="14.25">
      <c r="B167" s="28"/>
      <c r="C167" s="23"/>
      <c r="D167" s="29">
        <f t="shared" si="6"/>
        <v>30363.6</v>
      </c>
      <c r="E167" s="30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27">
        <f t="shared" si="5"/>
        <v>0</v>
      </c>
      <c r="AN167" s="27"/>
    </row>
    <row r="168" spans="2:40" ht="14.25">
      <c r="B168" s="35"/>
      <c r="C168" s="23"/>
      <c r="D168" s="29">
        <f t="shared" si="6"/>
        <v>30363.6</v>
      </c>
      <c r="E168" s="30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27">
        <f t="shared" si="5"/>
        <v>0</v>
      </c>
      <c r="AN168" s="27"/>
    </row>
    <row r="169" spans="2:40" ht="14.25">
      <c r="B169" s="28"/>
      <c r="C169" s="23"/>
      <c r="D169" s="29">
        <f t="shared" si="6"/>
        <v>30363.6</v>
      </c>
      <c r="E169" s="30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27">
        <f t="shared" si="5"/>
        <v>0</v>
      </c>
      <c r="AN169" s="27"/>
    </row>
    <row r="170" spans="2:40" ht="14.25">
      <c r="B170" s="28"/>
      <c r="C170" s="23"/>
      <c r="D170" s="29">
        <f t="shared" si="6"/>
        <v>30363.6</v>
      </c>
      <c r="E170" s="30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27">
        <f t="shared" si="5"/>
        <v>0</v>
      </c>
      <c r="AN170" s="27"/>
    </row>
    <row r="171" spans="2:40" ht="14.25">
      <c r="B171" s="35"/>
      <c r="C171" s="23"/>
      <c r="D171" s="29">
        <f t="shared" si="6"/>
        <v>30363.6</v>
      </c>
      <c r="E171" s="30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27">
        <f t="shared" si="5"/>
        <v>0</v>
      </c>
      <c r="AN171" s="27"/>
    </row>
    <row r="172" spans="2:40" ht="14.25">
      <c r="B172" s="35"/>
      <c r="C172" s="23"/>
      <c r="D172" s="29">
        <f t="shared" si="6"/>
        <v>30363.6</v>
      </c>
      <c r="E172" s="30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27">
        <f t="shared" si="5"/>
        <v>0</v>
      </c>
      <c r="AN172" s="27"/>
    </row>
    <row r="173" spans="2:40" ht="14.25">
      <c r="B173" s="35"/>
      <c r="C173" s="23"/>
      <c r="D173" s="29">
        <f t="shared" si="6"/>
        <v>30363.6</v>
      </c>
      <c r="E173" s="30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27">
        <f t="shared" si="5"/>
        <v>0</v>
      </c>
      <c r="AN173" s="27"/>
    </row>
    <row r="174" spans="2:40" ht="14.25">
      <c r="B174" s="35"/>
      <c r="C174" s="23"/>
      <c r="D174" s="29">
        <f t="shared" si="6"/>
        <v>30363.6</v>
      </c>
      <c r="E174" s="30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27">
        <f t="shared" si="5"/>
        <v>0</v>
      </c>
      <c r="AN174" s="27"/>
    </row>
    <row r="175" spans="2:40" ht="12.75" customHeight="1" hidden="1">
      <c r="B175" s="35"/>
      <c r="C175" s="23"/>
      <c r="D175" s="29">
        <f t="shared" si="6"/>
        <v>30363.6</v>
      </c>
      <c r="E175" s="30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27">
        <f t="shared" si="5"/>
        <v>0</v>
      </c>
      <c r="AN175" s="27"/>
    </row>
    <row r="176" spans="2:40" ht="12.75" customHeight="1" hidden="1">
      <c r="B176" s="35"/>
      <c r="C176" s="23"/>
      <c r="D176" s="29">
        <f t="shared" si="6"/>
        <v>30363.6</v>
      </c>
      <c r="E176" s="30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27">
        <f t="shared" si="5"/>
        <v>0</v>
      </c>
      <c r="AN176" s="27"/>
    </row>
    <row r="177" spans="2:40" ht="12.75" customHeight="1" hidden="1">
      <c r="B177" s="28"/>
      <c r="C177" s="23"/>
      <c r="D177" s="29">
        <f t="shared" si="6"/>
        <v>30363.6</v>
      </c>
      <c r="E177" s="30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27">
        <f t="shared" si="5"/>
        <v>0</v>
      </c>
      <c r="AN177" s="27"/>
    </row>
    <row r="178" spans="2:40" ht="14.25">
      <c r="B178" s="28"/>
      <c r="C178" s="23"/>
      <c r="D178" s="29">
        <f t="shared" si="6"/>
        <v>30363.6</v>
      </c>
      <c r="E178" s="30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27">
        <f t="shared" si="5"/>
        <v>0</v>
      </c>
      <c r="AN178" s="27"/>
    </row>
    <row r="179" spans="2:40" ht="14.25">
      <c r="B179" s="28"/>
      <c r="C179" s="23"/>
      <c r="D179" s="29">
        <f t="shared" si="6"/>
        <v>30363.6</v>
      </c>
      <c r="E179" s="30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27">
        <f t="shared" si="5"/>
        <v>0</v>
      </c>
      <c r="AN179" s="27"/>
    </row>
    <row r="180" spans="2:40" ht="14.25">
      <c r="B180" s="28"/>
      <c r="C180" s="23"/>
      <c r="D180" s="29">
        <f t="shared" si="6"/>
        <v>30363.6</v>
      </c>
      <c r="E180" s="30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27">
        <f t="shared" si="5"/>
        <v>0</v>
      </c>
      <c r="AN180" s="27"/>
    </row>
    <row r="181" spans="2:40" ht="14.25">
      <c r="B181" s="28"/>
      <c r="C181" s="23"/>
      <c r="D181" s="29">
        <f t="shared" si="6"/>
        <v>30363.6</v>
      </c>
      <c r="E181" s="30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27">
        <f t="shared" si="5"/>
        <v>0</v>
      </c>
      <c r="AN181" s="27"/>
    </row>
    <row r="182" spans="2:40" ht="14.25">
      <c r="B182" s="28"/>
      <c r="C182" s="23"/>
      <c r="D182" s="29">
        <f t="shared" si="6"/>
        <v>30363.6</v>
      </c>
      <c r="E182" s="30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27">
        <f t="shared" si="5"/>
        <v>0</v>
      </c>
      <c r="AN182" s="27"/>
    </row>
    <row r="183" spans="2:40" ht="14.25">
      <c r="B183" s="28"/>
      <c r="C183" s="23"/>
      <c r="D183" s="29">
        <f t="shared" si="6"/>
        <v>30363.6</v>
      </c>
      <c r="E183" s="30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27">
        <f t="shared" si="5"/>
        <v>0</v>
      </c>
      <c r="AN183" s="27"/>
    </row>
    <row r="184" spans="2:40" ht="14.25">
      <c r="B184" s="28"/>
      <c r="C184" s="23"/>
      <c r="D184" s="29">
        <f t="shared" si="6"/>
        <v>30363.6</v>
      </c>
      <c r="E184" s="30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27">
        <f t="shared" si="5"/>
        <v>0</v>
      </c>
      <c r="AN184" s="27"/>
    </row>
    <row r="185" spans="2:40" ht="14.25">
      <c r="B185" s="28"/>
      <c r="C185" s="23"/>
      <c r="D185" s="29">
        <f t="shared" si="6"/>
        <v>30363.6</v>
      </c>
      <c r="E185" s="30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27">
        <f t="shared" si="5"/>
        <v>0</v>
      </c>
      <c r="AN185" s="27"/>
    </row>
    <row r="186" spans="2:40" ht="14.25">
      <c r="B186" s="28"/>
      <c r="C186" s="23"/>
      <c r="D186" s="29">
        <f t="shared" si="6"/>
        <v>30363.6</v>
      </c>
      <c r="E186" s="30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27">
        <f t="shared" si="5"/>
        <v>0</v>
      </c>
      <c r="AN186" s="27"/>
    </row>
    <row r="187" spans="2:40" ht="14.25">
      <c r="B187" s="28"/>
      <c r="C187" s="23"/>
      <c r="D187" s="29">
        <f t="shared" si="6"/>
        <v>30363.6</v>
      </c>
      <c r="E187" s="30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27">
        <f t="shared" si="5"/>
        <v>0</v>
      </c>
      <c r="AN187" s="27"/>
    </row>
    <row r="188" spans="2:40" ht="14.25">
      <c r="B188" s="35"/>
      <c r="C188" s="23"/>
      <c r="D188" s="29">
        <f t="shared" si="6"/>
        <v>30363.6</v>
      </c>
      <c r="E188" s="30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27">
        <f t="shared" si="5"/>
        <v>0</v>
      </c>
      <c r="AN188" s="27"/>
    </row>
    <row r="189" spans="2:40" ht="14.25">
      <c r="B189" s="28"/>
      <c r="C189" s="23"/>
      <c r="D189" s="29">
        <f t="shared" si="6"/>
        <v>30363.6</v>
      </c>
      <c r="E189" s="30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27">
        <f t="shared" si="5"/>
        <v>0</v>
      </c>
      <c r="AN189" s="27"/>
    </row>
    <row r="190" spans="1:40" s="34" customFormat="1" ht="12.75">
      <c r="A190" s="8"/>
      <c r="B190" s="28"/>
      <c r="C190" s="36"/>
      <c r="D190" s="29">
        <f t="shared" si="6"/>
        <v>30363.6</v>
      </c>
      <c r="E190" s="30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27">
        <f t="shared" si="5"/>
        <v>0</v>
      </c>
      <c r="AN190" s="38"/>
    </row>
    <row r="191" spans="2:40" ht="14.25">
      <c r="B191" s="28"/>
      <c r="C191" s="23"/>
      <c r="D191" s="29">
        <f t="shared" si="6"/>
        <v>30363.6</v>
      </c>
      <c r="E191" s="30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27">
        <f t="shared" si="5"/>
        <v>0</v>
      </c>
      <c r="AN191" s="27"/>
    </row>
    <row r="192" spans="2:40" ht="14.25">
      <c r="B192" s="28"/>
      <c r="C192" s="23"/>
      <c r="D192" s="29">
        <f t="shared" si="6"/>
        <v>30363.6</v>
      </c>
      <c r="E192" s="30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27">
        <f t="shared" si="5"/>
        <v>0</v>
      </c>
      <c r="AN192" s="27"/>
    </row>
    <row r="193" spans="2:40" ht="14.25">
      <c r="B193" s="28"/>
      <c r="C193" s="23"/>
      <c r="D193" s="29">
        <f t="shared" si="6"/>
        <v>30363.6</v>
      </c>
      <c r="E193" s="30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27">
        <f t="shared" si="5"/>
        <v>0</v>
      </c>
      <c r="AN193" s="27"/>
    </row>
    <row r="194" spans="2:40" ht="14.25">
      <c r="B194" s="28"/>
      <c r="C194" s="23"/>
      <c r="D194" s="29">
        <f t="shared" si="6"/>
        <v>30363.6</v>
      </c>
      <c r="E194" s="30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27">
        <f t="shared" si="5"/>
        <v>0</v>
      </c>
      <c r="AN194" s="27"/>
    </row>
    <row r="195" spans="2:40" ht="14.25">
      <c r="B195" s="35"/>
      <c r="C195" s="23"/>
      <c r="D195" s="29">
        <f t="shared" si="6"/>
        <v>30363.6</v>
      </c>
      <c r="E195" s="30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27">
        <f t="shared" si="5"/>
        <v>0</v>
      </c>
      <c r="AN195" s="27"/>
    </row>
    <row r="196" spans="2:39" ht="14.25">
      <c r="B196" s="28"/>
      <c r="C196" s="23"/>
      <c r="D196" s="29">
        <f t="shared" si="6"/>
        <v>30363.6</v>
      </c>
      <c r="E196" s="30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27">
        <f t="shared" si="5"/>
        <v>0</v>
      </c>
    </row>
    <row r="197" spans="2:39" ht="14.25">
      <c r="B197" s="28"/>
      <c r="C197" s="23"/>
      <c r="D197" s="29">
        <f t="shared" si="6"/>
        <v>30363.6</v>
      </c>
      <c r="E197" s="30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27">
        <f t="shared" si="5"/>
        <v>0</v>
      </c>
    </row>
    <row r="198" spans="2:39" ht="14.25">
      <c r="B198" s="35"/>
      <c r="C198" s="23"/>
      <c r="D198" s="29">
        <f t="shared" si="6"/>
        <v>30363.6</v>
      </c>
      <c r="E198" s="30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27">
        <f t="shared" si="5"/>
        <v>0</v>
      </c>
    </row>
    <row r="199" spans="2:39" ht="14.25">
      <c r="B199" s="35"/>
      <c r="C199" s="23"/>
      <c r="D199" s="29">
        <f t="shared" si="6"/>
        <v>30363.6</v>
      </c>
      <c r="E199" s="30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27">
        <f t="shared" si="5"/>
        <v>0</v>
      </c>
    </row>
    <row r="200" spans="2:39" ht="14.25">
      <c r="B200" s="28"/>
      <c r="C200" s="23"/>
      <c r="D200" s="29">
        <f t="shared" si="6"/>
        <v>30363.6</v>
      </c>
      <c r="E200" s="30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27">
        <f>E200-F200+G200+H200-K200+L200+M200-N200+O200+P200+Q200+R200+S200+T200+V200+W200+X200+Y200+AA200+AB200+Z200+AC200+AD200+AE200+AG200+AH200+AI200-AJ200+AK200+AL200+AF200+U200-J200-I200</f>
        <v>0</v>
      </c>
    </row>
    <row r="201" spans="2:39" ht="14.25">
      <c r="B201" s="28"/>
      <c r="C201" s="23"/>
      <c r="D201" s="29">
        <f t="shared" si="6"/>
        <v>30363.6</v>
      </c>
      <c r="E201" s="30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27">
        <f>E201-F201+G201+H201-K201+L201+M201-N201+O201+P201+Q201+R201+S201+T201+V201+W201+X201+Y201+AA201+AB201+Z201+AC201+AD201+AE201+AG201+AH201+AI201-AJ201+AK201+AL201+AF201+U201-J201-I201</f>
        <v>0</v>
      </c>
    </row>
    <row r="202" spans="2:39" ht="12.75" customHeight="1">
      <c r="B202" s="28"/>
      <c r="C202" s="23"/>
      <c r="D202" s="29">
        <f t="shared" si="6"/>
        <v>30363.6</v>
      </c>
      <c r="E202" s="30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27">
        <f>E202-F202+G202+H202-K202+L202+M202-N202+O202+P202+Q202+R202+S202+T202+V202+W202+X202+Y202+AA202+AB202+Z202+AC202+AD202+AE202+AG202+AH202+AI202-AJ202+AK202+AL202+AF202+U202-J202-I202</f>
        <v>0</v>
      </c>
    </row>
    <row r="203" spans="2:39" ht="12.75" customHeight="1">
      <c r="B203" s="28"/>
      <c r="C203" s="23"/>
      <c r="D203" s="29">
        <f t="shared" si="6"/>
        <v>30363.6</v>
      </c>
      <c r="E203" s="30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27">
        <f>E203-F203+G203+H203-K203+L203+M203-N203+O203+P203+Q203+R203+S203+T203+V203+W203+X203+Y203+AA203+AB203+Z203+AC203+AD203+AE203+AG203+AH203+AI203-AJ203+AK203+AL203+AF203+U203-J203-I203</f>
        <v>0</v>
      </c>
    </row>
    <row r="204" spans="2:39" ht="12.75" customHeight="1">
      <c r="B204" s="28"/>
      <c r="C204" s="23"/>
      <c r="D204" s="29">
        <f t="shared" si="6"/>
        <v>30363.6</v>
      </c>
      <c r="E204" s="30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27">
        <f>E204-F204+G204+H204-K204+L204+M204-N204+O204+P204+Q204+R204+S204+T204+V204+W204+X204+Y204+AA204+AB204+Z204+AC204+AD204+AE204+AG204+AH204+AI204-AJ204+AK204+AL204+AF204+U204-J204-I204</f>
        <v>0</v>
      </c>
    </row>
  </sheetData>
  <sheetProtection/>
  <mergeCells count="33">
    <mergeCell ref="E2:F4"/>
    <mergeCell ref="G2:G4"/>
    <mergeCell ref="H2:H4"/>
    <mergeCell ref="K2:K4"/>
    <mergeCell ref="L2:L4"/>
    <mergeCell ref="M2:M4"/>
    <mergeCell ref="I2:I4"/>
    <mergeCell ref="J2:J4"/>
    <mergeCell ref="AA2:AA4"/>
    <mergeCell ref="U2:U4"/>
    <mergeCell ref="AF2:AF4"/>
    <mergeCell ref="N2:N4"/>
    <mergeCell ref="O2:O4"/>
    <mergeCell ref="P2:P4"/>
    <mergeCell ref="Q2:Q4"/>
    <mergeCell ref="R2:R4"/>
    <mergeCell ref="S2:S4"/>
    <mergeCell ref="Z2:Z4"/>
    <mergeCell ref="AC2:AC4"/>
    <mergeCell ref="AD2:AD4"/>
    <mergeCell ref="AE2:AE4"/>
    <mergeCell ref="AG2:AG4"/>
    <mergeCell ref="T2:T4"/>
    <mergeCell ref="V2:V4"/>
    <mergeCell ref="W2:W4"/>
    <mergeCell ref="X2:X4"/>
    <mergeCell ref="Y2:Y4"/>
    <mergeCell ref="AH2:AH4"/>
    <mergeCell ref="AI2:AI4"/>
    <mergeCell ref="AJ2:AJ4"/>
    <mergeCell ref="AK2:AK4"/>
    <mergeCell ref="AL2:AL4"/>
    <mergeCell ref="AB2:AB4"/>
  </mergeCells>
  <printOptions gridLines="1" horizontalCentered="1"/>
  <pageMargins left="0" right="0" top="0.2362204724409449" bottom="0" header="0.5118110236220472" footer="0"/>
  <pageSetup horizontalDpi="240" verticalDpi="240" orientation="landscape" paperSize="5" scale="53" r:id="rId1"/>
  <rowBreaks count="2" manualBreakCount="2">
    <brk id="94" max="255" man="1"/>
    <brk id="1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99"/>
  <sheetViews>
    <sheetView workbookViewId="0" topLeftCell="A1">
      <selection activeCell="G97" sqref="G97"/>
    </sheetView>
  </sheetViews>
  <sheetFormatPr defaultColWidth="11.00390625" defaultRowHeight="14.25"/>
  <cols>
    <col min="1" max="1" width="4.50390625" style="3" customWidth="1"/>
    <col min="2" max="2" width="36.75390625" style="3" bestFit="1" customWidth="1"/>
    <col min="3" max="5" width="12.00390625" style="3" bestFit="1" customWidth="1"/>
    <col min="6" max="6" width="11.875" style="3" bestFit="1" customWidth="1"/>
    <col min="7" max="16384" width="11.00390625" style="3" customWidth="1"/>
  </cols>
  <sheetData>
    <row r="1" spans="1:5" ht="15">
      <c r="A1" s="84" t="str">
        <f>'1er trim.'!B1</f>
        <v>ABC inc.</v>
      </c>
      <c r="B1" s="84"/>
      <c r="C1" s="84"/>
      <c r="D1" s="84"/>
      <c r="E1" s="84"/>
    </row>
    <row r="2" spans="1:5" ht="15">
      <c r="A2" s="84" t="s">
        <v>21</v>
      </c>
      <c r="B2" s="84"/>
      <c r="C2" s="84"/>
      <c r="D2" s="84"/>
      <c r="E2" s="84"/>
    </row>
    <row r="3" spans="1:5" ht="14.25">
      <c r="A3" s="86" t="s">
        <v>126</v>
      </c>
      <c r="B3" s="86"/>
      <c r="C3" s="86"/>
      <c r="D3" s="86"/>
      <c r="E3" s="86"/>
    </row>
    <row r="4" spans="1:5" ht="14.25">
      <c r="A4" s="1"/>
      <c r="B4" s="1"/>
      <c r="C4" s="1"/>
      <c r="D4" s="1"/>
      <c r="E4" s="1"/>
    </row>
    <row r="5" spans="1:5" ht="15">
      <c r="A5" s="55" t="s">
        <v>82</v>
      </c>
      <c r="B5" s="1"/>
      <c r="D5" s="1"/>
      <c r="E5" s="1"/>
    </row>
    <row r="6" spans="2:4" ht="14.25">
      <c r="B6" s="3" t="s">
        <v>22</v>
      </c>
      <c r="D6" s="2">
        <f>'3e trim.'!K7</f>
        <v>0</v>
      </c>
    </row>
    <row r="7" spans="2:4" ht="14.25">
      <c r="B7" s="3" t="s">
        <v>68</v>
      </c>
      <c r="D7" s="4">
        <f>'3e trim.'!AJ7</f>
        <v>0</v>
      </c>
    </row>
    <row r="8" spans="1:5" ht="15">
      <c r="A8" s="56" t="s">
        <v>83</v>
      </c>
      <c r="E8" s="60">
        <f>D6+D7</f>
        <v>0</v>
      </c>
    </row>
    <row r="10" ht="15">
      <c r="A10" s="56" t="s">
        <v>58</v>
      </c>
    </row>
    <row r="11" spans="2:5" ht="14.25">
      <c r="B11" s="3" t="s">
        <v>52</v>
      </c>
      <c r="D11" s="53">
        <f>'ÉF 2e trim.'!D15</f>
        <v>0</v>
      </c>
      <c r="E11" s="5"/>
    </row>
    <row r="12" spans="2:5" ht="14.25">
      <c r="B12" s="3" t="s">
        <v>20</v>
      </c>
      <c r="D12" s="3">
        <f>'3e trim.'!L7</f>
        <v>0</v>
      </c>
      <c r="E12" s="5"/>
    </row>
    <row r="13" spans="2:5" ht="14.25">
      <c r="B13" s="3" t="s">
        <v>53</v>
      </c>
      <c r="D13" s="3">
        <f>'3e trim.'!M7</f>
        <v>0</v>
      </c>
      <c r="E13" s="5"/>
    </row>
    <row r="14" spans="2:5" ht="14.25">
      <c r="B14" s="3" t="s">
        <v>54</v>
      </c>
      <c r="D14" s="3">
        <f>'3e trim.'!N7</f>
        <v>0</v>
      </c>
      <c r="E14" s="5"/>
    </row>
    <row r="15" spans="2:5" ht="14.25">
      <c r="B15" s="3" t="s">
        <v>55</v>
      </c>
      <c r="D15" s="88"/>
      <c r="E15" s="5"/>
    </row>
    <row r="16" spans="1:5" ht="15">
      <c r="A16" s="56" t="s">
        <v>57</v>
      </c>
      <c r="E16" s="4">
        <f>D11+D12+D13-D14-D15</f>
        <v>0</v>
      </c>
    </row>
    <row r="18" spans="1:5" ht="15">
      <c r="A18" s="56" t="s">
        <v>56</v>
      </c>
      <c r="E18" s="56">
        <f>E8-E16</f>
        <v>0</v>
      </c>
    </row>
    <row r="20" spans="1:4" ht="15">
      <c r="A20" s="56" t="s">
        <v>23</v>
      </c>
      <c r="D20" s="53"/>
    </row>
    <row r="21" spans="2:4" ht="14.25">
      <c r="B21" s="3" t="s">
        <v>48</v>
      </c>
      <c r="D21" s="53">
        <f>'3e trim.'!O7</f>
        <v>0</v>
      </c>
    </row>
    <row r="22" spans="2:4" ht="14.25">
      <c r="B22" s="3" t="s">
        <v>10</v>
      </c>
      <c r="D22" s="53">
        <f>'3e trim.'!P7</f>
        <v>0</v>
      </c>
    </row>
    <row r="23" spans="2:4" ht="14.25">
      <c r="B23" s="3" t="s">
        <v>49</v>
      </c>
      <c r="D23" s="53">
        <f>'3e trim.'!Q7</f>
        <v>0</v>
      </c>
    </row>
    <row r="24" spans="2:4" ht="14.25">
      <c r="B24" s="67" t="s">
        <v>99</v>
      </c>
      <c r="D24" s="53">
        <f>'3e trim.'!R7</f>
        <v>0</v>
      </c>
    </row>
    <row r="25" spans="2:4" ht="14.25">
      <c r="B25" s="3" t="s">
        <v>19</v>
      </c>
      <c r="D25" s="53">
        <f>'3e trim.'!S7</f>
        <v>0</v>
      </c>
    </row>
    <row r="26" spans="2:4" ht="14.25">
      <c r="B26" s="3" t="s">
        <v>84</v>
      </c>
      <c r="D26" s="53">
        <f>'3e trim.'!T7</f>
        <v>0</v>
      </c>
    </row>
    <row r="27" spans="2:4" s="63" customFormat="1" ht="14.25">
      <c r="B27" s="67" t="s">
        <v>96</v>
      </c>
      <c r="D27" s="53">
        <f>'3e trim.'!U7</f>
        <v>0</v>
      </c>
    </row>
    <row r="28" spans="2:4" ht="14.25">
      <c r="B28" s="67" t="s">
        <v>95</v>
      </c>
      <c r="D28" s="53">
        <f>'3e trim.'!V7</f>
        <v>0</v>
      </c>
    </row>
    <row r="29" spans="2:4" ht="14.25">
      <c r="B29" s="3" t="s">
        <v>50</v>
      </c>
      <c r="D29" s="53">
        <f>'3e trim.'!W7</f>
        <v>0</v>
      </c>
    </row>
    <row r="30" spans="2:4" ht="14.25">
      <c r="B30" s="67" t="s">
        <v>98</v>
      </c>
      <c r="D30" s="53">
        <f>'3e trim.'!X7</f>
        <v>0</v>
      </c>
    </row>
    <row r="31" spans="2:4" ht="14.25">
      <c r="B31" s="67" t="s">
        <v>106</v>
      </c>
      <c r="D31" s="53">
        <f>'3e trim.'!Y7</f>
        <v>0</v>
      </c>
    </row>
    <row r="32" spans="2:4" ht="14.25">
      <c r="B32" s="67" t="s">
        <v>94</v>
      </c>
      <c r="D32" s="53">
        <f>'3e trim.'!Z7</f>
        <v>0</v>
      </c>
    </row>
    <row r="33" spans="2:4" ht="14.25">
      <c r="B33" s="3" t="s">
        <v>51</v>
      </c>
      <c r="D33" s="53">
        <f>'3e trim.'!AA7</f>
        <v>0</v>
      </c>
    </row>
    <row r="34" spans="2:4" ht="14.25">
      <c r="B34" s="3" t="s">
        <v>85</v>
      </c>
      <c r="D34" s="53">
        <f>'3e trim.'!AB7</f>
        <v>0</v>
      </c>
    </row>
    <row r="35" spans="2:4" ht="14.25">
      <c r="B35" s="3" t="s">
        <v>86</v>
      </c>
      <c r="D35" s="53">
        <f>'3e trim.'!AE7</f>
        <v>0</v>
      </c>
    </row>
    <row r="36" spans="2:4" s="63" customFormat="1" ht="14.25">
      <c r="B36" s="67" t="s">
        <v>97</v>
      </c>
      <c r="D36" s="53">
        <f>'3e trim.'!AF7</f>
        <v>0</v>
      </c>
    </row>
    <row r="37" spans="1:5" ht="15">
      <c r="A37" s="56"/>
      <c r="B37" s="3" t="s">
        <v>8</v>
      </c>
      <c r="D37" s="53">
        <f>'3e trim.'!AH7</f>
        <v>0</v>
      </c>
      <c r="E37" s="56"/>
    </row>
    <row r="38" spans="1:5" ht="15">
      <c r="A38" s="56"/>
      <c r="B38" s="3" t="s">
        <v>70</v>
      </c>
      <c r="D38" s="53">
        <f>'3e trim.'!AI7</f>
        <v>0</v>
      </c>
      <c r="E38" s="56"/>
    </row>
    <row r="39" spans="1:5" ht="15">
      <c r="A39" s="56"/>
      <c r="B39" s="3" t="s">
        <v>87</v>
      </c>
      <c r="D39" s="4">
        <f>'3e trim.'!AK7</f>
        <v>0</v>
      </c>
      <c r="E39" s="56"/>
    </row>
    <row r="40" spans="1:5" ht="15">
      <c r="A40" s="56" t="s">
        <v>24</v>
      </c>
      <c r="E40" s="62">
        <f>SUM(D21:D39)</f>
        <v>0</v>
      </c>
    </row>
    <row r="41" ht="15">
      <c r="E41" s="56"/>
    </row>
    <row r="42" spans="1:5" ht="14.25">
      <c r="A42" s="3" t="s">
        <v>88</v>
      </c>
      <c r="E42" s="4">
        <f>'3e trim.'!AL7</f>
        <v>0</v>
      </c>
    </row>
    <row r="44" spans="1:5" ht="15.75" thickBot="1">
      <c r="A44" s="56" t="s">
        <v>27</v>
      </c>
      <c r="E44" s="61">
        <f>E18-E40-E42</f>
        <v>0</v>
      </c>
    </row>
    <row r="45" ht="15" thickTop="1"/>
    <row r="48" spans="1:5" ht="15">
      <c r="A48" s="84" t="str">
        <f>A1</f>
        <v>ABC inc.</v>
      </c>
      <c r="B48" s="84"/>
      <c r="C48" s="84"/>
      <c r="D48" s="84"/>
      <c r="E48" s="84"/>
    </row>
    <row r="49" spans="1:5" ht="15">
      <c r="A49" s="84" t="s">
        <v>25</v>
      </c>
      <c r="B49" s="84"/>
      <c r="C49" s="84"/>
      <c r="D49" s="84"/>
      <c r="E49" s="84"/>
    </row>
    <row r="50" spans="1:5" ht="14.25">
      <c r="A50" s="85" t="str">
        <f>A3</f>
        <v>Pour l'exercice terminé le 30 septembre 2018</v>
      </c>
      <c r="B50" s="85"/>
      <c r="C50" s="85"/>
      <c r="D50" s="85"/>
      <c r="E50" s="85"/>
    </row>
    <row r="52" spans="1:5" ht="15">
      <c r="A52" s="56" t="s">
        <v>26</v>
      </c>
      <c r="E52" s="58">
        <f>'ÉF 2e trim.'!E56</f>
        <v>0</v>
      </c>
    </row>
    <row r="53" spans="1:5" ht="14.25">
      <c r="A53" s="3" t="s">
        <v>27</v>
      </c>
      <c r="E53" s="3">
        <f>E44</f>
        <v>0</v>
      </c>
    </row>
    <row r="54" spans="1:5" ht="14.25">
      <c r="A54" s="3" t="s">
        <v>28</v>
      </c>
      <c r="E54" s="91"/>
    </row>
    <row r="56" spans="1:5" ht="15.75" thickBot="1">
      <c r="A56" s="56" t="s">
        <v>29</v>
      </c>
      <c r="E56" s="61">
        <f>E52+E53-E54</f>
        <v>0</v>
      </c>
    </row>
    <row r="57" ht="15" thickTop="1"/>
    <row r="59" spans="1:5" ht="15">
      <c r="A59" s="84" t="str">
        <f>A48</f>
        <v>ABC inc.</v>
      </c>
      <c r="B59" s="84"/>
      <c r="C59" s="84"/>
      <c r="D59" s="84"/>
      <c r="E59" s="84"/>
    </row>
    <row r="60" spans="1:5" ht="15">
      <c r="A60" s="84" t="s">
        <v>30</v>
      </c>
      <c r="B60" s="84"/>
      <c r="C60" s="84"/>
      <c r="D60" s="84"/>
      <c r="E60" s="84"/>
    </row>
    <row r="61" spans="1:5" ht="14.25">
      <c r="A61" s="85" t="str">
        <f>'3e trim.'!B4</f>
        <v>Au 30 septembre 2018</v>
      </c>
      <c r="B61" s="85"/>
      <c r="C61" s="85"/>
      <c r="D61" s="85"/>
      <c r="E61" s="85"/>
    </row>
    <row r="62" spans="1:5" ht="14.25">
      <c r="A62" s="1"/>
      <c r="B62" s="1"/>
      <c r="C62" s="1"/>
      <c r="D62" s="1"/>
      <c r="E62" s="1"/>
    </row>
    <row r="63" ht="15">
      <c r="A63" s="57" t="s">
        <v>31</v>
      </c>
    </row>
    <row r="64" spans="2:4" ht="14.25">
      <c r="B64" s="3" t="s">
        <v>11</v>
      </c>
      <c r="C64" s="5"/>
      <c r="D64" s="59">
        <f>'3e trim.'!D7</f>
        <v>30363.6</v>
      </c>
    </row>
    <row r="65" spans="2:4" ht="14.25">
      <c r="B65" s="67" t="s">
        <v>113</v>
      </c>
      <c r="C65" s="5"/>
      <c r="D65" s="87"/>
    </row>
    <row r="66" spans="2:4" ht="14.25">
      <c r="B66" s="3" t="s">
        <v>15</v>
      </c>
      <c r="D66" s="53">
        <f>'ÉF 2e trim.'!D66</f>
        <v>0</v>
      </c>
    </row>
    <row r="67" spans="2:4" ht="14.25">
      <c r="B67" s="3" t="s">
        <v>16</v>
      </c>
      <c r="D67" s="53">
        <f>'3e trim.'!H7+'ÉF 2e trim.'!D67</f>
        <v>0</v>
      </c>
    </row>
    <row r="68" spans="2:4" ht="14.25">
      <c r="B68" s="3" t="s">
        <v>61</v>
      </c>
      <c r="D68" s="3">
        <f>D15</f>
        <v>0</v>
      </c>
    </row>
    <row r="69" spans="2:5" ht="14.25">
      <c r="B69" s="67" t="s">
        <v>111</v>
      </c>
      <c r="D69" s="65">
        <f>'3e trim.'!AG7+'ÉF 2e trim.'!D69</f>
        <v>0</v>
      </c>
      <c r="E69" s="5"/>
    </row>
    <row r="70" spans="2:5" s="63" customFormat="1" ht="14.25">
      <c r="B70" s="67" t="s">
        <v>103</v>
      </c>
      <c r="D70" s="88"/>
      <c r="E70" s="5"/>
    </row>
    <row r="71" spans="1:5" ht="15">
      <c r="A71" s="57" t="s">
        <v>32</v>
      </c>
      <c r="E71" s="2">
        <f>SUM(D64:D70)</f>
        <v>30363.6</v>
      </c>
    </row>
    <row r="72" ht="15">
      <c r="A72" s="57" t="s">
        <v>33</v>
      </c>
    </row>
    <row r="73" spans="2:3" ht="14.25">
      <c r="B73" s="63" t="s">
        <v>90</v>
      </c>
      <c r="C73" s="58">
        <f>'ÉF 1er trim.'!C73</f>
        <v>0</v>
      </c>
    </row>
    <row r="74" spans="2:4" ht="14.25">
      <c r="B74" s="64" t="s">
        <v>91</v>
      </c>
      <c r="C74" s="88">
        <f>'ÉF 1er trim.'!C74</f>
        <v>0</v>
      </c>
      <c r="D74" s="54">
        <f>C73-C74</f>
        <v>0</v>
      </c>
    </row>
    <row r="75" spans="2:4" ht="14.25">
      <c r="B75" s="63" t="s">
        <v>92</v>
      </c>
      <c r="C75" s="53">
        <f>'ÉF 1er trim.'!C75</f>
        <v>0</v>
      </c>
      <c r="D75" s="53"/>
    </row>
    <row r="76" spans="2:5" ht="14.25">
      <c r="B76" s="64" t="s">
        <v>93</v>
      </c>
      <c r="C76" s="88">
        <f>'ÉF 1er trim.'!C76</f>
        <v>0</v>
      </c>
      <c r="D76" s="54">
        <f>C75-C76</f>
        <v>0</v>
      </c>
      <c r="E76" s="5"/>
    </row>
    <row r="77" spans="2:5" s="63" customFormat="1" ht="14.25">
      <c r="B77" s="70" t="s">
        <v>102</v>
      </c>
      <c r="C77" s="65"/>
      <c r="D77" s="90"/>
      <c r="E77" s="5"/>
    </row>
    <row r="78" spans="1:5" ht="15">
      <c r="A78" s="57" t="s">
        <v>34</v>
      </c>
      <c r="E78" s="4">
        <f>SUM(D74:D77)</f>
        <v>0</v>
      </c>
    </row>
    <row r="79" ht="14.25">
      <c r="E79" s="5"/>
    </row>
    <row r="80" spans="1:5" ht="15.75" thickBot="1">
      <c r="A80" s="57" t="s">
        <v>35</v>
      </c>
      <c r="E80" s="61">
        <f>E71+E78</f>
        <v>30363.6</v>
      </c>
    </row>
    <row r="81" ht="15" thickTop="1"/>
    <row r="82" ht="15">
      <c r="A82" s="57" t="s">
        <v>36</v>
      </c>
    </row>
    <row r="83" spans="2:4" ht="14.25">
      <c r="B83" s="3" t="s">
        <v>37</v>
      </c>
      <c r="D83" s="87"/>
    </row>
    <row r="84" spans="2:4" ht="14.25">
      <c r="B84" s="3" t="s">
        <v>38</v>
      </c>
      <c r="D84" s="53">
        <f>'3e trim.'!I7+'ÉF 2e trim.'!D84</f>
        <v>0</v>
      </c>
    </row>
    <row r="85" spans="2:4" ht="14.25">
      <c r="B85" s="3" t="s">
        <v>39</v>
      </c>
      <c r="D85" s="53">
        <f>'3e trim.'!J7+'ÉF 2e trim.'!D85</f>
        <v>0</v>
      </c>
    </row>
    <row r="86" spans="2:5" ht="14.25">
      <c r="B86" s="67" t="s">
        <v>101</v>
      </c>
      <c r="D86" s="87"/>
      <c r="E86" s="5"/>
    </row>
    <row r="87" spans="2:5" s="63" customFormat="1" ht="14.25">
      <c r="B87" s="67" t="s">
        <v>104</v>
      </c>
      <c r="D87" s="88"/>
      <c r="E87" s="5"/>
    </row>
    <row r="88" spans="1:5" ht="15">
      <c r="A88" s="57" t="s">
        <v>40</v>
      </c>
      <c r="E88" s="3">
        <f>SUM(D83:D87)</f>
        <v>0</v>
      </c>
    </row>
    <row r="89" ht="15">
      <c r="A89" s="57" t="s">
        <v>41</v>
      </c>
    </row>
    <row r="90" spans="2:5" ht="14.25">
      <c r="B90" s="3" t="s">
        <v>42</v>
      </c>
      <c r="D90" s="65">
        <f>'ÉF 2e trim.'!D90-'3e trim.'!AC7</f>
        <v>0</v>
      </c>
      <c r="E90" s="5"/>
    </row>
    <row r="91" spans="2:5" s="63" customFormat="1" ht="14.25">
      <c r="B91" s="67" t="s">
        <v>112</v>
      </c>
      <c r="D91" s="88"/>
      <c r="E91" s="5"/>
    </row>
    <row r="92" spans="1:5" ht="15">
      <c r="A92" s="57" t="s">
        <v>43</v>
      </c>
      <c r="E92" s="3">
        <f>D90+D91</f>
        <v>0</v>
      </c>
    </row>
    <row r="94" ht="15">
      <c r="A94" s="57" t="s">
        <v>44</v>
      </c>
    </row>
    <row r="95" spans="2:4" ht="14.25">
      <c r="B95" s="67" t="s">
        <v>100</v>
      </c>
      <c r="D95" s="53">
        <f>'ÉF 1er trim.'!D95</f>
        <v>0</v>
      </c>
    </row>
    <row r="96" spans="2:5" ht="14.25">
      <c r="B96" s="3" t="s">
        <v>45</v>
      </c>
      <c r="D96" s="4">
        <f>E56</f>
        <v>0</v>
      </c>
      <c r="E96" s="5"/>
    </row>
    <row r="97" spans="1:5" ht="15">
      <c r="A97" s="57" t="s">
        <v>46</v>
      </c>
      <c r="E97" s="4">
        <f>SUM(D95:D96)</f>
        <v>0</v>
      </c>
    </row>
    <row r="98" ht="14.25">
      <c r="E98" s="5"/>
    </row>
    <row r="99" spans="1:5" ht="15.75" thickBot="1">
      <c r="A99" s="57" t="s">
        <v>47</v>
      </c>
      <c r="E99" s="61">
        <f>E88+E92+E97</f>
        <v>0</v>
      </c>
    </row>
    <row r="100" ht="15" thickTop="1"/>
  </sheetData>
  <sheetProtection/>
  <mergeCells count="9">
    <mergeCell ref="A59:E59"/>
    <mergeCell ref="A60:E60"/>
    <mergeCell ref="A61:E61"/>
    <mergeCell ref="A1:E1"/>
    <mergeCell ref="A2:E2"/>
    <mergeCell ref="A3:E3"/>
    <mergeCell ref="A48:E48"/>
    <mergeCell ref="A49:E49"/>
    <mergeCell ref="A50:E5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rgb="FF92D050"/>
  </sheetPr>
  <dimension ref="A1:AQ205"/>
  <sheetViews>
    <sheetView zoomScalePageLayoutView="0" workbookViewId="0" topLeftCell="A1">
      <pane xSplit="4" ySplit="7" topLeftCell="H8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3" sqref="B3:B4"/>
    </sheetView>
  </sheetViews>
  <sheetFormatPr defaultColWidth="9.625" defaultRowHeight="14.25"/>
  <cols>
    <col min="1" max="1" width="6.875" style="8" bestFit="1" customWidth="1"/>
    <col min="2" max="2" width="13.00390625" style="41" customWidth="1"/>
    <col min="3" max="3" width="10.00390625" style="8" customWidth="1"/>
    <col min="4" max="4" width="11.50390625" style="8" customWidth="1"/>
    <col min="5" max="5" width="11.625" style="24" customWidth="1"/>
    <col min="6" max="6" width="10.125" style="8" bestFit="1" customWidth="1"/>
    <col min="7" max="10" width="9.875" style="8" customWidth="1"/>
    <col min="11" max="15" width="10.875" style="8" customWidth="1"/>
    <col min="16" max="17" width="9.875" style="8" customWidth="1"/>
    <col min="18" max="19" width="9.625" style="3" customWidth="1"/>
    <col min="20" max="22" width="9.875" style="8" customWidth="1"/>
    <col min="23" max="23" width="9.625" style="3" customWidth="1"/>
    <col min="24" max="24" width="9.625" style="8" customWidth="1"/>
    <col min="25" max="25" width="10.75390625" style="8" customWidth="1"/>
    <col min="26" max="26" width="11.875" style="8" customWidth="1"/>
    <col min="27" max="28" width="9.875" style="8" customWidth="1"/>
    <col min="29" max="29" width="9.875" style="34" bestFit="1" customWidth="1"/>
    <col min="30" max="32" width="9.875" style="8" customWidth="1"/>
    <col min="33" max="33" width="11.50390625" style="8" customWidth="1"/>
    <col min="34" max="36" width="9.875" style="8" customWidth="1"/>
    <col min="37" max="37" width="10.125" style="8" customWidth="1"/>
    <col min="38" max="38" width="9.875" style="8" customWidth="1"/>
    <col min="39" max="39" width="12.625" style="8" bestFit="1" customWidth="1"/>
    <col min="40" max="40" width="9.625" style="8" customWidth="1"/>
    <col min="41" max="43" width="9.625" style="3" customWidth="1"/>
    <col min="44" max="16384" width="9.625" style="8" customWidth="1"/>
  </cols>
  <sheetData>
    <row r="1" spans="2:38" ht="14.25">
      <c r="B1" s="50" t="str">
        <f>'1er trim.'!B1</f>
        <v>ABC inc.</v>
      </c>
      <c r="C1" s="10"/>
      <c r="D1" s="10"/>
      <c r="E1" s="11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T1" s="11"/>
      <c r="U1" s="11"/>
      <c r="V1" s="11"/>
      <c r="X1" s="11"/>
      <c r="Y1" s="11"/>
      <c r="Z1" s="11"/>
      <c r="AA1" s="11"/>
      <c r="AB1" s="11"/>
      <c r="AC1" s="12"/>
      <c r="AD1" s="11"/>
      <c r="AE1" s="11"/>
      <c r="AF1" s="11"/>
      <c r="AG1" s="11"/>
      <c r="AH1" s="11"/>
      <c r="AI1" s="11"/>
      <c r="AJ1" s="11"/>
      <c r="AK1" s="11"/>
      <c r="AL1" s="11"/>
    </row>
    <row r="2" spans="2:38" ht="14.25" customHeight="1">
      <c r="B2" s="13" t="s">
        <v>12</v>
      </c>
      <c r="C2" s="14"/>
      <c r="D2" s="15"/>
      <c r="E2" s="78" t="s">
        <v>11</v>
      </c>
      <c r="F2" s="79"/>
      <c r="G2" s="75" t="s">
        <v>15</v>
      </c>
      <c r="H2" s="75" t="s">
        <v>16</v>
      </c>
      <c r="I2" s="75" t="s">
        <v>38</v>
      </c>
      <c r="J2" s="75" t="s">
        <v>39</v>
      </c>
      <c r="K2" s="75" t="s">
        <v>66</v>
      </c>
      <c r="L2" s="75" t="s">
        <v>20</v>
      </c>
      <c r="M2" s="75" t="s">
        <v>53</v>
      </c>
      <c r="N2" s="75" t="s">
        <v>67</v>
      </c>
      <c r="O2" s="75" t="s">
        <v>59</v>
      </c>
      <c r="P2" s="75" t="s">
        <v>10</v>
      </c>
      <c r="Q2" s="75" t="s">
        <v>64</v>
      </c>
      <c r="R2" s="75" t="s">
        <v>99</v>
      </c>
      <c r="S2" s="75" t="s">
        <v>19</v>
      </c>
      <c r="T2" s="75" t="s">
        <v>62</v>
      </c>
      <c r="U2" s="75" t="s">
        <v>96</v>
      </c>
      <c r="V2" s="75" t="s">
        <v>95</v>
      </c>
      <c r="W2" s="75" t="s">
        <v>60</v>
      </c>
      <c r="X2" s="75" t="s">
        <v>98</v>
      </c>
      <c r="Y2" s="75" t="s">
        <v>106</v>
      </c>
      <c r="Z2" s="75" t="s">
        <v>94</v>
      </c>
      <c r="AA2" s="75" t="s">
        <v>9</v>
      </c>
      <c r="AB2" s="75" t="s">
        <v>17</v>
      </c>
      <c r="AC2" s="72" t="s">
        <v>71</v>
      </c>
      <c r="AD2" s="75" t="s">
        <v>63</v>
      </c>
      <c r="AE2" s="75" t="s">
        <v>18</v>
      </c>
      <c r="AF2" s="75" t="s">
        <v>97</v>
      </c>
      <c r="AG2" s="75" t="s">
        <v>65</v>
      </c>
      <c r="AH2" s="75" t="s">
        <v>8</v>
      </c>
      <c r="AI2" s="75" t="s">
        <v>70</v>
      </c>
      <c r="AJ2" s="75" t="s">
        <v>68</v>
      </c>
      <c r="AK2" s="75" t="s">
        <v>69</v>
      </c>
      <c r="AL2" s="75" t="s">
        <v>88</v>
      </c>
    </row>
    <row r="3" spans="2:38" ht="14.25" customHeight="1">
      <c r="B3" s="92" t="s">
        <v>127</v>
      </c>
      <c r="C3" s="17"/>
      <c r="D3" s="18"/>
      <c r="E3" s="80"/>
      <c r="F3" s="81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3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14.25" customHeight="1">
      <c r="B4" s="92" t="s">
        <v>128</v>
      </c>
      <c r="C4" s="17"/>
      <c r="D4" s="18"/>
      <c r="E4" s="82"/>
      <c r="F4" s="83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4"/>
      <c r="AD4" s="77"/>
      <c r="AE4" s="77"/>
      <c r="AF4" s="77"/>
      <c r="AG4" s="77"/>
      <c r="AH4" s="77"/>
      <c r="AI4" s="77"/>
      <c r="AJ4" s="77"/>
      <c r="AK4" s="77"/>
      <c r="AL4" s="77"/>
    </row>
    <row r="5" spans="2:39" ht="14.25">
      <c r="B5" s="19"/>
      <c r="C5" s="20" t="s">
        <v>7</v>
      </c>
      <c r="D5" s="51" t="s">
        <v>80</v>
      </c>
      <c r="E5" s="21" t="s">
        <v>5</v>
      </c>
      <c r="F5" s="21" t="s">
        <v>6</v>
      </c>
      <c r="G5" s="21" t="s">
        <v>5</v>
      </c>
      <c r="H5" s="21" t="s">
        <v>5</v>
      </c>
      <c r="I5" s="21" t="s">
        <v>6</v>
      </c>
      <c r="J5" s="21" t="s">
        <v>6</v>
      </c>
      <c r="K5" s="21" t="s">
        <v>6</v>
      </c>
      <c r="L5" s="21" t="s">
        <v>5</v>
      </c>
      <c r="M5" s="21" t="s">
        <v>5</v>
      </c>
      <c r="N5" s="21" t="s">
        <v>6</v>
      </c>
      <c r="O5" s="21" t="s">
        <v>5</v>
      </c>
      <c r="P5" s="21" t="s">
        <v>5</v>
      </c>
      <c r="Q5" s="21" t="s">
        <v>5</v>
      </c>
      <c r="R5" s="21" t="s">
        <v>5</v>
      </c>
      <c r="S5" s="21" t="s">
        <v>5</v>
      </c>
      <c r="T5" s="21" t="s">
        <v>5</v>
      </c>
      <c r="U5" s="21" t="s">
        <v>5</v>
      </c>
      <c r="V5" s="21" t="s">
        <v>5</v>
      </c>
      <c r="W5" s="21" t="s">
        <v>5</v>
      </c>
      <c r="X5" s="21" t="s">
        <v>5</v>
      </c>
      <c r="Y5" s="21" t="s">
        <v>5</v>
      </c>
      <c r="Z5" s="21" t="s">
        <v>5</v>
      </c>
      <c r="AA5" s="21" t="s">
        <v>5</v>
      </c>
      <c r="AB5" s="21" t="s">
        <v>5</v>
      </c>
      <c r="AC5" s="21" t="s">
        <v>5</v>
      </c>
      <c r="AD5" s="21" t="s">
        <v>5</v>
      </c>
      <c r="AE5" s="21" t="s">
        <v>5</v>
      </c>
      <c r="AF5" s="21" t="s">
        <v>5</v>
      </c>
      <c r="AG5" s="21" t="s">
        <v>5</v>
      </c>
      <c r="AH5" s="21" t="s">
        <v>5</v>
      </c>
      <c r="AI5" s="21" t="s">
        <v>5</v>
      </c>
      <c r="AJ5" s="21" t="s">
        <v>6</v>
      </c>
      <c r="AK5" s="21" t="s">
        <v>5</v>
      </c>
      <c r="AL5" s="21" t="s">
        <v>5</v>
      </c>
      <c r="AM5" s="22" t="s">
        <v>4</v>
      </c>
    </row>
    <row r="6" spans="1:38" ht="14.25">
      <c r="A6" s="16" t="s">
        <v>3</v>
      </c>
      <c r="B6" s="16" t="s">
        <v>2</v>
      </c>
      <c r="C6" s="23"/>
      <c r="D6" s="5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2:39" ht="14.25">
      <c r="B7" s="19"/>
      <c r="C7" s="25" t="s">
        <v>1</v>
      </c>
      <c r="D7" s="6">
        <f>D9+E7-F7</f>
        <v>30363.6</v>
      </c>
      <c r="E7" s="26">
        <f aca="true" t="shared" si="0" ref="E7:AL7">SUM(E9:E204)</f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>SUM(I9:I204)</f>
        <v>0</v>
      </c>
      <c r="J7" s="26">
        <f>SUM(J9:J204)</f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>
        <f t="shared" si="0"/>
        <v>0</v>
      </c>
      <c r="S7" s="26">
        <f t="shared" si="0"/>
        <v>0</v>
      </c>
      <c r="T7" s="26">
        <f t="shared" si="0"/>
        <v>0</v>
      </c>
      <c r="U7" s="26">
        <f>SUM(U9:U204)</f>
        <v>0</v>
      </c>
      <c r="V7" s="26">
        <f t="shared" si="0"/>
        <v>0</v>
      </c>
      <c r="W7" s="26">
        <f t="shared" si="0"/>
        <v>0</v>
      </c>
      <c r="X7" s="26">
        <f t="shared" si="0"/>
        <v>0</v>
      </c>
      <c r="Y7" s="26">
        <f t="shared" si="0"/>
        <v>0</v>
      </c>
      <c r="Z7" s="26">
        <f>SUM(Z9:Z204)</f>
        <v>0</v>
      </c>
      <c r="AA7" s="26">
        <f t="shared" si="0"/>
        <v>0</v>
      </c>
      <c r="AB7" s="26">
        <f t="shared" si="0"/>
        <v>0</v>
      </c>
      <c r="AC7" s="26">
        <f t="shared" si="0"/>
        <v>0</v>
      </c>
      <c r="AD7" s="26">
        <f t="shared" si="0"/>
        <v>0</v>
      </c>
      <c r="AE7" s="26">
        <f t="shared" si="0"/>
        <v>0</v>
      </c>
      <c r="AF7" s="26">
        <f>SUM(AF9:AF204)</f>
        <v>0</v>
      </c>
      <c r="AG7" s="26">
        <f t="shared" si="0"/>
        <v>0</v>
      </c>
      <c r="AH7" s="26">
        <f t="shared" si="0"/>
        <v>0</v>
      </c>
      <c r="AI7" s="26">
        <f t="shared" si="0"/>
        <v>0</v>
      </c>
      <c r="AJ7" s="26">
        <f t="shared" si="0"/>
        <v>0</v>
      </c>
      <c r="AK7" s="26">
        <f t="shared" si="0"/>
        <v>0</v>
      </c>
      <c r="AL7" s="26">
        <f t="shared" si="0"/>
        <v>0</v>
      </c>
      <c r="AM7" s="27">
        <f>E7-F7+G7+H7-K7+L7+M7-N7+O7+P7+Q7+R7+S7+T7+V7+W7+X7+Y7+AA7+AB7+Z7+AC7+AD7+AE7+AG7+AH7+AI7-AJ7+AK7+AL7+AF7+U7-J7-I7</f>
        <v>0</v>
      </c>
    </row>
    <row r="8" spans="2:40" ht="14.25">
      <c r="B8" s="28"/>
      <c r="C8" s="23"/>
      <c r="D8" s="29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27">
        <f aca="true" t="shared" si="1" ref="AM8:AM71">E8-F8+G8+H8-K8+L8+M8-N8+O8+P8+Q8+R8+S8+T8+V8+W8+X8+Y8+AA8+AB8+Z8+AC8+AD8+AE8+AG8+AH8+AI8-AJ8+AK8+AL8+AF8+U8-J8-I8</f>
        <v>0</v>
      </c>
      <c r="AN8" s="27"/>
    </row>
    <row r="9" spans="2:40" ht="14.25">
      <c r="B9" s="32" t="s">
        <v>0</v>
      </c>
      <c r="C9" s="23"/>
      <c r="D9" s="49">
        <f>'3e trim.'!D7</f>
        <v>30363.6</v>
      </c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27">
        <f t="shared" si="1"/>
        <v>0</v>
      </c>
      <c r="AN9" s="27"/>
    </row>
    <row r="10" spans="2:40" ht="14.25">
      <c r="B10" s="33" t="s">
        <v>76</v>
      </c>
      <c r="C10" s="23"/>
      <c r="D10" s="29">
        <f>D9+E10-F10</f>
        <v>30363.6</v>
      </c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27">
        <f t="shared" si="1"/>
        <v>0</v>
      </c>
      <c r="AN10" s="27"/>
    </row>
    <row r="11" spans="2:40" ht="14.25">
      <c r="B11" s="33"/>
      <c r="C11" s="23"/>
      <c r="D11" s="29">
        <f>D10+E11-F11</f>
        <v>30363.6</v>
      </c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27">
        <f t="shared" si="1"/>
        <v>0</v>
      </c>
      <c r="AN11" s="27"/>
    </row>
    <row r="12" spans="2:40" ht="14.25">
      <c r="B12" s="33"/>
      <c r="C12" s="23"/>
      <c r="D12" s="29">
        <f>D10+E12-F12</f>
        <v>30363.6</v>
      </c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27">
        <f t="shared" si="1"/>
        <v>0</v>
      </c>
      <c r="AN12" s="27"/>
    </row>
    <row r="13" spans="2:40" s="34" customFormat="1" ht="12.75">
      <c r="B13" s="35"/>
      <c r="C13" s="36"/>
      <c r="D13" s="37">
        <f>D10+E13-F13</f>
        <v>30363.6</v>
      </c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27">
        <f t="shared" si="1"/>
        <v>0</v>
      </c>
      <c r="AN13" s="38"/>
    </row>
    <row r="14" spans="2:40" ht="14.25">
      <c r="B14" s="32"/>
      <c r="C14" s="23"/>
      <c r="D14" s="29">
        <f aca="true" t="shared" si="2" ref="D14:D77">D13+E14-F14</f>
        <v>30363.6</v>
      </c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27">
        <f t="shared" si="1"/>
        <v>0</v>
      </c>
      <c r="AN14" s="27"/>
    </row>
    <row r="15" spans="2:40" ht="14.25">
      <c r="B15" s="28"/>
      <c r="C15" s="23"/>
      <c r="D15" s="29">
        <f t="shared" si="2"/>
        <v>30363.6</v>
      </c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27">
        <f t="shared" si="1"/>
        <v>0</v>
      </c>
      <c r="AN15" s="27"/>
    </row>
    <row r="16" spans="2:40" ht="14.25">
      <c r="B16" s="35"/>
      <c r="C16" s="23"/>
      <c r="D16" s="29">
        <f t="shared" si="2"/>
        <v>30363.6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27">
        <f t="shared" si="1"/>
        <v>0</v>
      </c>
      <c r="AN16" s="27"/>
    </row>
    <row r="17" spans="2:40" ht="14.25">
      <c r="B17" s="28"/>
      <c r="C17" s="23"/>
      <c r="D17" s="29">
        <f t="shared" si="2"/>
        <v>30363.6</v>
      </c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27">
        <f t="shared" si="1"/>
        <v>0</v>
      </c>
      <c r="AN17" s="27"/>
    </row>
    <row r="18" spans="2:41" ht="14.25">
      <c r="B18" s="28"/>
      <c r="C18" s="23"/>
      <c r="D18" s="29">
        <f t="shared" si="2"/>
        <v>30363.6</v>
      </c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27">
        <f t="shared" si="1"/>
        <v>0</v>
      </c>
      <c r="AN18" s="29"/>
      <c r="AO18" s="5"/>
    </row>
    <row r="19" spans="2:41" ht="14.25">
      <c r="B19" s="28"/>
      <c r="C19" s="23"/>
      <c r="D19" s="29">
        <f t="shared" si="2"/>
        <v>30363.6</v>
      </c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27">
        <f t="shared" si="1"/>
        <v>0</v>
      </c>
      <c r="AN19" s="29"/>
      <c r="AO19" s="5"/>
    </row>
    <row r="20" spans="2:41" ht="14.25">
      <c r="B20" s="28"/>
      <c r="C20" s="23"/>
      <c r="D20" s="29">
        <f t="shared" si="2"/>
        <v>30363.6</v>
      </c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27">
        <f t="shared" si="1"/>
        <v>0</v>
      </c>
      <c r="AN20" s="29"/>
      <c r="AO20" s="5"/>
    </row>
    <row r="21" spans="2:41" ht="14.25">
      <c r="B21" s="28"/>
      <c r="C21" s="23"/>
      <c r="D21" s="29">
        <f t="shared" si="2"/>
        <v>30363.6</v>
      </c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27">
        <f t="shared" si="1"/>
        <v>0</v>
      </c>
      <c r="AN21" s="29"/>
      <c r="AO21" s="5"/>
    </row>
    <row r="22" spans="2:41" ht="14.25">
      <c r="B22" s="28"/>
      <c r="C22" s="23"/>
      <c r="D22" s="29">
        <f t="shared" si="2"/>
        <v>30363.6</v>
      </c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27">
        <f t="shared" si="1"/>
        <v>0</v>
      </c>
      <c r="AN22" s="29"/>
      <c r="AO22" s="5"/>
    </row>
    <row r="23" spans="2:41" ht="14.25">
      <c r="B23" s="28"/>
      <c r="C23" s="23"/>
      <c r="D23" s="29">
        <f t="shared" si="2"/>
        <v>30363.6</v>
      </c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27">
        <f t="shared" si="1"/>
        <v>0</v>
      </c>
      <c r="AN23" s="29"/>
      <c r="AO23" s="5"/>
    </row>
    <row r="24" spans="2:41" ht="14.25">
      <c r="B24" s="28"/>
      <c r="C24" s="23"/>
      <c r="D24" s="29">
        <f t="shared" si="2"/>
        <v>30363.6</v>
      </c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27">
        <f t="shared" si="1"/>
        <v>0</v>
      </c>
      <c r="AN24" s="29"/>
      <c r="AO24" s="5"/>
    </row>
    <row r="25" spans="2:41" ht="14.25">
      <c r="B25" s="28"/>
      <c r="C25" s="23"/>
      <c r="D25" s="29">
        <f t="shared" si="2"/>
        <v>30363.6</v>
      </c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27">
        <f t="shared" si="1"/>
        <v>0</v>
      </c>
      <c r="AN25" s="29"/>
      <c r="AO25" s="5"/>
    </row>
    <row r="26" spans="2:41" ht="14.25">
      <c r="B26" s="28"/>
      <c r="C26" s="23"/>
      <c r="D26" s="29">
        <f t="shared" si="2"/>
        <v>30363.6</v>
      </c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27">
        <f t="shared" si="1"/>
        <v>0</v>
      </c>
      <c r="AN26" s="29"/>
      <c r="AO26" s="5"/>
    </row>
    <row r="27" spans="2:41" ht="14.25">
      <c r="B27" s="28"/>
      <c r="C27" s="23"/>
      <c r="D27" s="29">
        <f t="shared" si="2"/>
        <v>30363.6</v>
      </c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27">
        <f t="shared" si="1"/>
        <v>0</v>
      </c>
      <c r="AN27" s="29"/>
      <c r="AO27" s="5"/>
    </row>
    <row r="28" spans="2:41" ht="14.25">
      <c r="B28" s="28"/>
      <c r="C28" s="23"/>
      <c r="D28" s="29">
        <f t="shared" si="2"/>
        <v>30363.6</v>
      </c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27">
        <f t="shared" si="1"/>
        <v>0</v>
      </c>
      <c r="AN28" s="29"/>
      <c r="AO28" s="5"/>
    </row>
    <row r="29" spans="2:41" ht="14.25">
      <c r="B29" s="28"/>
      <c r="C29" s="23"/>
      <c r="D29" s="29">
        <f t="shared" si="2"/>
        <v>30363.6</v>
      </c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27">
        <f t="shared" si="1"/>
        <v>0</v>
      </c>
      <c r="AN29" s="29"/>
      <c r="AO29" s="5"/>
    </row>
    <row r="30" spans="2:41" ht="14.25">
      <c r="B30" s="28"/>
      <c r="C30" s="23"/>
      <c r="D30" s="29">
        <f t="shared" si="2"/>
        <v>30363.6</v>
      </c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27">
        <f t="shared" si="1"/>
        <v>0</v>
      </c>
      <c r="AN30" s="29"/>
      <c r="AO30" s="5"/>
    </row>
    <row r="31" spans="2:40" ht="14.25">
      <c r="B31" s="28"/>
      <c r="C31" s="23"/>
      <c r="D31" s="29">
        <f t="shared" si="2"/>
        <v>30363.6</v>
      </c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27">
        <f t="shared" si="1"/>
        <v>0</v>
      </c>
      <c r="AN31" s="27"/>
    </row>
    <row r="32" spans="2:40" ht="14.25">
      <c r="B32" s="28"/>
      <c r="C32" s="23"/>
      <c r="D32" s="29">
        <f t="shared" si="2"/>
        <v>30363.6</v>
      </c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27">
        <f t="shared" si="1"/>
        <v>0</v>
      </c>
      <c r="AN32" s="27"/>
    </row>
    <row r="33" spans="2:40" ht="14.25">
      <c r="B33" s="28"/>
      <c r="C33" s="23"/>
      <c r="D33" s="29">
        <f t="shared" si="2"/>
        <v>30363.6</v>
      </c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27">
        <f t="shared" si="1"/>
        <v>0</v>
      </c>
      <c r="AN33" s="27"/>
    </row>
    <row r="34" spans="2:40" ht="14.25">
      <c r="B34" s="28"/>
      <c r="C34" s="23"/>
      <c r="D34" s="29">
        <f t="shared" si="2"/>
        <v>30363.6</v>
      </c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27">
        <f t="shared" si="1"/>
        <v>0</v>
      </c>
      <c r="AN34" s="27"/>
    </row>
    <row r="35" spans="1:40" ht="14.25">
      <c r="A35" s="40"/>
      <c r="C35" s="23"/>
      <c r="D35" s="29">
        <f t="shared" si="2"/>
        <v>30363.6</v>
      </c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27">
        <f t="shared" si="1"/>
        <v>0</v>
      </c>
      <c r="AN35" s="27"/>
    </row>
    <row r="36" spans="2:40" ht="14.25">
      <c r="B36" s="28"/>
      <c r="C36" s="23"/>
      <c r="D36" s="29">
        <f t="shared" si="2"/>
        <v>30363.6</v>
      </c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27">
        <f t="shared" si="1"/>
        <v>0</v>
      </c>
      <c r="AN36" s="27"/>
    </row>
    <row r="37" spans="2:40" ht="14.25">
      <c r="B37" s="28"/>
      <c r="C37" s="23"/>
      <c r="D37" s="29">
        <f t="shared" si="2"/>
        <v>30363.6</v>
      </c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27">
        <f t="shared" si="1"/>
        <v>0</v>
      </c>
      <c r="AN37" s="27"/>
    </row>
    <row r="38" spans="2:40" ht="14.25">
      <c r="B38" s="28"/>
      <c r="C38" s="23"/>
      <c r="D38" s="29">
        <f t="shared" si="2"/>
        <v>30363.6</v>
      </c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27">
        <f t="shared" si="1"/>
        <v>0</v>
      </c>
      <c r="AN38" s="27"/>
    </row>
    <row r="39" spans="2:40" ht="14.25">
      <c r="B39" s="28"/>
      <c r="C39" s="39"/>
      <c r="D39" s="29">
        <f t="shared" si="2"/>
        <v>30363.6</v>
      </c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27">
        <f t="shared" si="1"/>
        <v>0</v>
      </c>
      <c r="AN39" s="27"/>
    </row>
    <row r="40" spans="2:43" s="42" customFormat="1" ht="12.75" customHeight="1">
      <c r="B40" s="43"/>
      <c r="C40" s="44"/>
      <c r="D40" s="45">
        <f t="shared" si="2"/>
        <v>30363.6</v>
      </c>
      <c r="E40" s="4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27">
        <f t="shared" si="1"/>
        <v>0</v>
      </c>
      <c r="AN40" s="45"/>
      <c r="AO40" s="4"/>
      <c r="AP40" s="4"/>
      <c r="AQ40" s="4"/>
    </row>
    <row r="41" spans="2:40" ht="12.75" customHeight="1">
      <c r="B41" s="33" t="s">
        <v>77</v>
      </c>
      <c r="C41" s="23"/>
      <c r="D41" s="29">
        <f t="shared" si="2"/>
        <v>30363.6</v>
      </c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27">
        <f t="shared" si="1"/>
        <v>0</v>
      </c>
      <c r="AN41" s="27"/>
    </row>
    <row r="42" spans="1:40" s="34" customFormat="1" ht="12.75" customHeight="1">
      <c r="A42" s="8"/>
      <c r="B42" s="35"/>
      <c r="C42" s="36"/>
      <c r="D42" s="29">
        <f t="shared" si="2"/>
        <v>30363.6</v>
      </c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27">
        <f t="shared" si="1"/>
        <v>0</v>
      </c>
      <c r="AN42" s="38"/>
    </row>
    <row r="43" spans="2:40" ht="12.75" customHeight="1">
      <c r="B43" s="35"/>
      <c r="C43" s="23"/>
      <c r="D43" s="29">
        <f t="shared" si="2"/>
        <v>30363.6</v>
      </c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27">
        <f t="shared" si="1"/>
        <v>0</v>
      </c>
      <c r="AN43" s="27"/>
    </row>
    <row r="44" spans="2:40" ht="12.75" customHeight="1">
      <c r="B44" s="35"/>
      <c r="C44" s="23"/>
      <c r="D44" s="29">
        <f t="shared" si="2"/>
        <v>30363.6</v>
      </c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27">
        <f t="shared" si="1"/>
        <v>0</v>
      </c>
      <c r="AN44" s="27"/>
    </row>
    <row r="45" spans="2:40" ht="12.75" customHeight="1">
      <c r="B45" s="35"/>
      <c r="C45" s="23"/>
      <c r="D45" s="29">
        <f t="shared" si="2"/>
        <v>30363.6</v>
      </c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27">
        <f t="shared" si="1"/>
        <v>0</v>
      </c>
      <c r="AN45" s="27"/>
    </row>
    <row r="46" spans="2:40" ht="12.75" customHeight="1">
      <c r="B46" s="35"/>
      <c r="C46" s="23"/>
      <c r="D46" s="29">
        <f t="shared" si="2"/>
        <v>30363.6</v>
      </c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27">
        <f t="shared" si="1"/>
        <v>0</v>
      </c>
      <c r="AN46" s="27"/>
    </row>
    <row r="47" spans="2:40" ht="12.75" customHeight="1">
      <c r="B47" s="28"/>
      <c r="C47" s="23"/>
      <c r="D47" s="29">
        <f t="shared" si="2"/>
        <v>30363.6</v>
      </c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27">
        <f t="shared" si="1"/>
        <v>0</v>
      </c>
      <c r="AN47" s="27"/>
    </row>
    <row r="48" spans="2:40" ht="12.75" customHeight="1">
      <c r="B48" s="28"/>
      <c r="C48" s="23"/>
      <c r="D48" s="29">
        <f t="shared" si="2"/>
        <v>30363.6</v>
      </c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27">
        <f t="shared" si="1"/>
        <v>0</v>
      </c>
      <c r="AN48" s="27"/>
    </row>
    <row r="49" spans="2:40" ht="14.25">
      <c r="B49" s="28"/>
      <c r="C49" s="23"/>
      <c r="D49" s="29">
        <f t="shared" si="2"/>
        <v>30363.6</v>
      </c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27">
        <f t="shared" si="1"/>
        <v>0</v>
      </c>
      <c r="AN49" s="27"/>
    </row>
    <row r="50" spans="2:40" ht="14.25">
      <c r="B50" s="28"/>
      <c r="C50" s="23"/>
      <c r="D50" s="29">
        <f t="shared" si="2"/>
        <v>30363.6</v>
      </c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27">
        <f t="shared" si="1"/>
        <v>0</v>
      </c>
      <c r="AN50" s="27"/>
    </row>
    <row r="51" spans="2:40" ht="14.25">
      <c r="B51" s="35"/>
      <c r="C51" s="23"/>
      <c r="D51" s="29">
        <f t="shared" si="2"/>
        <v>30363.6</v>
      </c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27">
        <f t="shared" si="1"/>
        <v>0</v>
      </c>
      <c r="AN51" s="27"/>
    </row>
    <row r="52" spans="2:40" ht="14.25">
      <c r="B52" s="35"/>
      <c r="C52" s="23"/>
      <c r="D52" s="29">
        <f t="shared" si="2"/>
        <v>30363.6</v>
      </c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27">
        <f t="shared" si="1"/>
        <v>0</v>
      </c>
      <c r="AN52" s="27"/>
    </row>
    <row r="53" spans="2:40" ht="14.25">
      <c r="B53" s="28"/>
      <c r="C53" s="23"/>
      <c r="D53" s="29">
        <f t="shared" si="2"/>
        <v>30363.6</v>
      </c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27">
        <f t="shared" si="1"/>
        <v>0</v>
      </c>
      <c r="AN53" s="27"/>
    </row>
    <row r="54" spans="1:40" s="34" customFormat="1" ht="12.75">
      <c r="A54" s="8"/>
      <c r="B54" s="35"/>
      <c r="C54" s="36"/>
      <c r="D54" s="29">
        <f t="shared" si="2"/>
        <v>30363.6</v>
      </c>
      <c r="E54" s="3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27">
        <f t="shared" si="1"/>
        <v>0</v>
      </c>
      <c r="AN54" s="38"/>
    </row>
    <row r="55" spans="1:40" s="34" customFormat="1" ht="12.75">
      <c r="A55" s="8"/>
      <c r="B55" s="35"/>
      <c r="C55" s="36"/>
      <c r="D55" s="29">
        <f t="shared" si="2"/>
        <v>30363.6</v>
      </c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27">
        <f t="shared" si="1"/>
        <v>0</v>
      </c>
      <c r="AN55" s="38"/>
    </row>
    <row r="56" spans="2:40" ht="14.25">
      <c r="B56" s="28"/>
      <c r="C56" s="23"/>
      <c r="D56" s="29">
        <f t="shared" si="2"/>
        <v>30363.6</v>
      </c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27">
        <f t="shared" si="1"/>
        <v>0</v>
      </c>
      <c r="AN56" s="27"/>
    </row>
    <row r="57" spans="2:40" ht="14.25">
      <c r="B57" s="28"/>
      <c r="C57" s="23"/>
      <c r="D57" s="29">
        <f t="shared" si="2"/>
        <v>30363.6</v>
      </c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27">
        <f t="shared" si="1"/>
        <v>0</v>
      </c>
      <c r="AN57" s="27"/>
    </row>
    <row r="58" spans="2:40" ht="14.25">
      <c r="B58" s="28"/>
      <c r="C58" s="23"/>
      <c r="D58" s="29">
        <f t="shared" si="2"/>
        <v>30363.6</v>
      </c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27">
        <f t="shared" si="1"/>
        <v>0</v>
      </c>
      <c r="AN58" s="27"/>
    </row>
    <row r="59" spans="2:40" ht="14.25">
      <c r="B59" s="28"/>
      <c r="C59" s="23"/>
      <c r="D59" s="29">
        <f t="shared" si="2"/>
        <v>30363.6</v>
      </c>
      <c r="E59" s="30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27">
        <f t="shared" si="1"/>
        <v>0</v>
      </c>
      <c r="AN59" s="27"/>
    </row>
    <row r="60" spans="2:40" ht="14.25">
      <c r="B60" s="28"/>
      <c r="C60" s="23"/>
      <c r="D60" s="29">
        <f t="shared" si="2"/>
        <v>30363.6</v>
      </c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27">
        <f t="shared" si="1"/>
        <v>0</v>
      </c>
      <c r="AN60" s="27"/>
    </row>
    <row r="61" spans="2:40" ht="14.25">
      <c r="B61" s="28"/>
      <c r="C61" s="23"/>
      <c r="D61" s="29">
        <f t="shared" si="2"/>
        <v>30363.6</v>
      </c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27">
        <f t="shared" si="1"/>
        <v>0</v>
      </c>
      <c r="AN61" s="27"/>
    </row>
    <row r="62" spans="2:40" ht="14.25">
      <c r="B62" s="35"/>
      <c r="C62" s="23"/>
      <c r="D62" s="29">
        <f t="shared" si="2"/>
        <v>30363.6</v>
      </c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27">
        <f t="shared" si="1"/>
        <v>0</v>
      </c>
      <c r="AN62" s="27"/>
    </row>
    <row r="63" spans="2:40" ht="14.25">
      <c r="B63" s="35"/>
      <c r="C63" s="23"/>
      <c r="D63" s="29">
        <f t="shared" si="2"/>
        <v>30363.6</v>
      </c>
      <c r="E63" s="3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27">
        <f t="shared" si="1"/>
        <v>0</v>
      </c>
      <c r="AN63" s="27"/>
    </row>
    <row r="64" spans="2:40" ht="14.25">
      <c r="B64" s="35"/>
      <c r="C64" s="23"/>
      <c r="D64" s="29">
        <f t="shared" si="2"/>
        <v>30363.6</v>
      </c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27">
        <f t="shared" si="1"/>
        <v>0</v>
      </c>
      <c r="AN64" s="27"/>
    </row>
    <row r="65" spans="2:40" ht="14.25">
      <c r="B65" s="35"/>
      <c r="C65" s="23"/>
      <c r="D65" s="29">
        <f t="shared" si="2"/>
        <v>30363.6</v>
      </c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27">
        <f t="shared" si="1"/>
        <v>0</v>
      </c>
      <c r="AN65" s="27"/>
    </row>
    <row r="66" spans="2:40" ht="14.25">
      <c r="B66" s="35"/>
      <c r="C66" s="23"/>
      <c r="D66" s="29">
        <f t="shared" si="2"/>
        <v>30363.6</v>
      </c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27">
        <f t="shared" si="1"/>
        <v>0</v>
      </c>
      <c r="AN66" s="27"/>
    </row>
    <row r="67" spans="2:40" ht="14.25">
      <c r="B67" s="35"/>
      <c r="C67" s="23"/>
      <c r="D67" s="29">
        <f t="shared" si="2"/>
        <v>30363.6</v>
      </c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27">
        <f t="shared" si="1"/>
        <v>0</v>
      </c>
      <c r="AN67" s="27"/>
    </row>
    <row r="68" spans="2:40" ht="12.75" customHeight="1">
      <c r="B68" s="35"/>
      <c r="C68" s="23"/>
      <c r="D68" s="29">
        <f t="shared" si="2"/>
        <v>30363.6</v>
      </c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27">
        <f t="shared" si="1"/>
        <v>0</v>
      </c>
      <c r="AN68" s="27"/>
    </row>
    <row r="69" spans="2:40" ht="12.75" customHeight="1">
      <c r="B69" s="35"/>
      <c r="C69" s="23"/>
      <c r="D69" s="29">
        <f t="shared" si="2"/>
        <v>30363.6</v>
      </c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27">
        <f t="shared" si="1"/>
        <v>0</v>
      </c>
      <c r="AN69" s="27"/>
    </row>
    <row r="70" spans="2:40" ht="12.75" customHeight="1">
      <c r="B70" s="35"/>
      <c r="C70" s="23"/>
      <c r="D70" s="29">
        <f t="shared" si="2"/>
        <v>30363.6</v>
      </c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27">
        <f t="shared" si="1"/>
        <v>0</v>
      </c>
      <c r="AN70" s="27"/>
    </row>
    <row r="71" spans="2:40" ht="14.25">
      <c r="B71" s="28"/>
      <c r="C71" s="39"/>
      <c r="D71" s="29">
        <f t="shared" si="2"/>
        <v>30363.6</v>
      </c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27">
        <f t="shared" si="1"/>
        <v>0</v>
      </c>
      <c r="AN71" s="27"/>
    </row>
    <row r="72" spans="2:43" s="42" customFormat="1" ht="14.25">
      <c r="B72" s="48"/>
      <c r="C72" s="44"/>
      <c r="D72" s="45">
        <f t="shared" si="2"/>
        <v>30363.6</v>
      </c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27">
        <f aca="true" t="shared" si="3" ref="AM72:AM135">E72-F72+G72+H72-K72+L72+M72-N72+O72+P72+Q72+R72+S72+T72+V72+W72+X72+Y72+AA72+AB72+Z72+AC72+AD72+AE72+AG72+AH72+AI72-AJ72+AK72+AL72+AF72+U72-J72-I72</f>
        <v>0</v>
      </c>
      <c r="AN72" s="45"/>
      <c r="AO72" s="4"/>
      <c r="AP72" s="4"/>
      <c r="AQ72" s="4"/>
    </row>
    <row r="73" spans="2:40" ht="14.25">
      <c r="B73" s="33" t="s">
        <v>78</v>
      </c>
      <c r="C73" s="23"/>
      <c r="D73" s="29">
        <f t="shared" si="2"/>
        <v>30363.6</v>
      </c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27">
        <f t="shared" si="3"/>
        <v>0</v>
      </c>
      <c r="AN73" s="27"/>
    </row>
    <row r="74" spans="2:40" ht="14.25">
      <c r="B74" s="35"/>
      <c r="C74" s="23"/>
      <c r="D74" s="29">
        <f t="shared" si="2"/>
        <v>30363.6</v>
      </c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27">
        <f t="shared" si="3"/>
        <v>0</v>
      </c>
      <c r="AN74" s="27"/>
    </row>
    <row r="75" spans="2:40" ht="14.25">
      <c r="B75" s="35"/>
      <c r="C75" s="23"/>
      <c r="D75" s="29">
        <f t="shared" si="2"/>
        <v>30363.6</v>
      </c>
      <c r="E75" s="30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27">
        <f t="shared" si="3"/>
        <v>0</v>
      </c>
      <c r="AN75" s="27"/>
    </row>
    <row r="76" spans="2:40" ht="14.25">
      <c r="B76" s="35"/>
      <c r="C76" s="23"/>
      <c r="D76" s="29">
        <f t="shared" si="2"/>
        <v>30363.6</v>
      </c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27">
        <f t="shared" si="3"/>
        <v>0</v>
      </c>
      <c r="AN76" s="27"/>
    </row>
    <row r="77" spans="2:40" ht="14.25">
      <c r="B77" s="35"/>
      <c r="C77" s="23"/>
      <c r="D77" s="29">
        <f t="shared" si="2"/>
        <v>30363.6</v>
      </c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27">
        <f t="shared" si="3"/>
        <v>0</v>
      </c>
      <c r="AN77" s="27"/>
    </row>
    <row r="78" spans="2:40" ht="14.25">
      <c r="B78" s="35"/>
      <c r="C78" s="23"/>
      <c r="D78" s="29">
        <f aca="true" t="shared" si="4" ref="D78:D141">D77+E78-F78</f>
        <v>30363.6</v>
      </c>
      <c r="E78" s="30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27">
        <f t="shared" si="3"/>
        <v>0</v>
      </c>
      <c r="AN78" s="27"/>
    </row>
    <row r="79" spans="2:40" ht="14.25">
      <c r="B79" s="28"/>
      <c r="C79" s="23"/>
      <c r="D79" s="29">
        <f t="shared" si="4"/>
        <v>30363.6</v>
      </c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27">
        <f t="shared" si="3"/>
        <v>0</v>
      </c>
      <c r="AN79" s="27"/>
    </row>
    <row r="80" spans="2:40" ht="14.25">
      <c r="B80" s="28"/>
      <c r="C80" s="23"/>
      <c r="D80" s="29">
        <f t="shared" si="4"/>
        <v>30363.6</v>
      </c>
      <c r="E80" s="30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27">
        <f t="shared" si="3"/>
        <v>0</v>
      </c>
      <c r="AN80" s="27"/>
    </row>
    <row r="81" spans="2:40" ht="14.25">
      <c r="B81" s="35"/>
      <c r="C81" s="23"/>
      <c r="D81" s="29">
        <f t="shared" si="4"/>
        <v>30363.6</v>
      </c>
      <c r="E81" s="30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27">
        <f t="shared" si="3"/>
        <v>0</v>
      </c>
      <c r="AN81" s="27"/>
    </row>
    <row r="82" spans="2:40" ht="14.25">
      <c r="B82" s="35"/>
      <c r="C82" s="23"/>
      <c r="D82" s="29">
        <f t="shared" si="4"/>
        <v>30363.6</v>
      </c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27">
        <f t="shared" si="3"/>
        <v>0</v>
      </c>
      <c r="AN82" s="27"/>
    </row>
    <row r="83" spans="2:40" ht="14.25">
      <c r="B83" s="35"/>
      <c r="C83" s="23"/>
      <c r="D83" s="29">
        <f t="shared" si="4"/>
        <v>30363.6</v>
      </c>
      <c r="E83" s="30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27">
        <f t="shared" si="3"/>
        <v>0</v>
      </c>
      <c r="AN83" s="27"/>
    </row>
    <row r="84" spans="1:40" ht="14.25">
      <c r="A84" s="24"/>
      <c r="B84" s="35"/>
      <c r="C84" s="23"/>
      <c r="D84" s="29">
        <f t="shared" si="4"/>
        <v>30363.6</v>
      </c>
      <c r="E84" s="30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27">
        <f t="shared" si="3"/>
        <v>0</v>
      </c>
      <c r="AN84" s="27"/>
    </row>
    <row r="85" spans="2:40" ht="14.25">
      <c r="B85" s="35"/>
      <c r="C85" s="23"/>
      <c r="D85" s="29">
        <f t="shared" si="4"/>
        <v>30363.6</v>
      </c>
      <c r="E85" s="30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27">
        <f t="shared" si="3"/>
        <v>0</v>
      </c>
      <c r="AN85" s="27"/>
    </row>
    <row r="86" spans="2:40" ht="14.25">
      <c r="B86" s="35"/>
      <c r="C86" s="23"/>
      <c r="D86" s="29">
        <f t="shared" si="4"/>
        <v>30363.6</v>
      </c>
      <c r="E86" s="3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27">
        <f t="shared" si="3"/>
        <v>0</v>
      </c>
      <c r="AN86" s="27"/>
    </row>
    <row r="87" spans="2:40" ht="14.25">
      <c r="B87" s="35"/>
      <c r="C87" s="23"/>
      <c r="D87" s="29">
        <f t="shared" si="4"/>
        <v>30363.6</v>
      </c>
      <c r="E87" s="30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27">
        <f t="shared" si="3"/>
        <v>0</v>
      </c>
      <c r="AN87" s="27"/>
    </row>
    <row r="88" spans="2:40" ht="14.25">
      <c r="B88" s="35"/>
      <c r="C88" s="23"/>
      <c r="D88" s="29">
        <f t="shared" si="4"/>
        <v>30363.6</v>
      </c>
      <c r="E88" s="30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27">
        <f t="shared" si="3"/>
        <v>0</v>
      </c>
      <c r="AN88" s="27"/>
    </row>
    <row r="89" spans="2:40" ht="14.25">
      <c r="B89" s="28"/>
      <c r="C89" s="23"/>
      <c r="D89" s="29">
        <f t="shared" si="4"/>
        <v>30363.6</v>
      </c>
      <c r="E89" s="30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27">
        <f t="shared" si="3"/>
        <v>0</v>
      </c>
      <c r="AN89" s="27"/>
    </row>
    <row r="90" spans="2:40" ht="14.25">
      <c r="B90" s="28"/>
      <c r="C90" s="23"/>
      <c r="D90" s="29">
        <f t="shared" si="4"/>
        <v>30363.6</v>
      </c>
      <c r="E90" s="30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27">
        <f t="shared" si="3"/>
        <v>0</v>
      </c>
      <c r="AN90" s="27"/>
    </row>
    <row r="91" spans="2:40" ht="12.75" customHeight="1">
      <c r="B91" s="28"/>
      <c r="C91" s="23"/>
      <c r="D91" s="29">
        <f t="shared" si="4"/>
        <v>30363.6</v>
      </c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27">
        <f t="shared" si="3"/>
        <v>0</v>
      </c>
      <c r="AN91" s="27"/>
    </row>
    <row r="92" spans="2:40" ht="14.25">
      <c r="B92" s="28"/>
      <c r="C92" s="23"/>
      <c r="D92" s="29">
        <f t="shared" si="4"/>
        <v>30363.6</v>
      </c>
      <c r="E92" s="30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27">
        <f t="shared" si="3"/>
        <v>0</v>
      </c>
      <c r="AN92" s="27"/>
    </row>
    <row r="93" spans="2:40" ht="14.25">
      <c r="B93" s="28"/>
      <c r="C93" s="23"/>
      <c r="D93" s="29">
        <f t="shared" si="4"/>
        <v>30363.6</v>
      </c>
      <c r="E93" s="30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27">
        <f t="shared" si="3"/>
        <v>0</v>
      </c>
      <c r="AN93" s="27"/>
    </row>
    <row r="94" spans="1:40" ht="14.25">
      <c r="A94" s="24"/>
      <c r="B94" s="28"/>
      <c r="C94" s="23"/>
      <c r="D94" s="29">
        <f t="shared" si="4"/>
        <v>30363.6</v>
      </c>
      <c r="E94" s="3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27">
        <f t="shared" si="3"/>
        <v>0</v>
      </c>
      <c r="AN94" s="27"/>
    </row>
    <row r="95" spans="2:40" ht="14.25">
      <c r="B95" s="28"/>
      <c r="C95" s="23"/>
      <c r="D95" s="29">
        <f t="shared" si="4"/>
        <v>30363.6</v>
      </c>
      <c r="E95" s="3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27">
        <f t="shared" si="3"/>
        <v>0</v>
      </c>
      <c r="AN95" s="27"/>
    </row>
    <row r="96" spans="1:40" s="34" customFormat="1" ht="12.75">
      <c r="A96" s="8"/>
      <c r="B96" s="35"/>
      <c r="C96" s="36"/>
      <c r="D96" s="29">
        <f t="shared" si="4"/>
        <v>30363.6</v>
      </c>
      <c r="E96" s="3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27">
        <f t="shared" si="3"/>
        <v>0</v>
      </c>
      <c r="AN96" s="38"/>
    </row>
    <row r="97" spans="2:40" ht="14.25">
      <c r="B97" s="35"/>
      <c r="C97" s="23"/>
      <c r="D97" s="29">
        <f t="shared" si="4"/>
        <v>30363.6</v>
      </c>
      <c r="E97" s="3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27">
        <f t="shared" si="3"/>
        <v>0</v>
      </c>
      <c r="AN97" s="27"/>
    </row>
    <row r="98" spans="2:40" ht="14.25">
      <c r="B98" s="35"/>
      <c r="C98" s="23"/>
      <c r="D98" s="29">
        <f t="shared" si="4"/>
        <v>30363.6</v>
      </c>
      <c r="E98" s="3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27">
        <f t="shared" si="3"/>
        <v>0</v>
      </c>
      <c r="AN98" s="27"/>
    </row>
    <row r="99" spans="2:40" ht="14.25">
      <c r="B99" s="35"/>
      <c r="C99" s="23"/>
      <c r="D99" s="29">
        <f t="shared" si="4"/>
        <v>30363.6</v>
      </c>
      <c r="E99" s="30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27">
        <f t="shared" si="3"/>
        <v>0</v>
      </c>
      <c r="AN99" s="27"/>
    </row>
    <row r="100" spans="2:40" ht="14.25">
      <c r="B100" s="35"/>
      <c r="C100" s="23"/>
      <c r="D100" s="29">
        <f t="shared" si="4"/>
        <v>30363.6</v>
      </c>
      <c r="E100" s="3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27">
        <f t="shared" si="3"/>
        <v>0</v>
      </c>
      <c r="AN100" s="27"/>
    </row>
    <row r="101" spans="2:40" ht="14.25">
      <c r="B101" s="35"/>
      <c r="C101" s="23"/>
      <c r="D101" s="29">
        <f>D99+E101-F101</f>
        <v>30363.6</v>
      </c>
      <c r="E101" s="30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27">
        <f t="shared" si="3"/>
        <v>0</v>
      </c>
      <c r="AN101" s="27"/>
    </row>
    <row r="102" spans="2:40" ht="14.25">
      <c r="B102" s="35"/>
      <c r="C102" s="23"/>
      <c r="D102" s="29">
        <f t="shared" si="4"/>
        <v>30363.6</v>
      </c>
      <c r="E102" s="3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27">
        <f t="shared" si="3"/>
        <v>0</v>
      </c>
      <c r="AN102" s="27"/>
    </row>
    <row r="103" spans="2:43" s="42" customFormat="1" ht="14.25">
      <c r="B103" s="43"/>
      <c r="C103" s="44"/>
      <c r="D103" s="45">
        <f t="shared" si="4"/>
        <v>30363.6</v>
      </c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27">
        <f t="shared" si="3"/>
        <v>0</v>
      </c>
      <c r="AN103" s="45"/>
      <c r="AO103" s="4"/>
      <c r="AP103" s="4"/>
      <c r="AQ103" s="4"/>
    </row>
    <row r="104" spans="2:40" ht="14.25">
      <c r="B104" s="35"/>
      <c r="C104" s="23"/>
      <c r="D104" s="29">
        <f t="shared" si="4"/>
        <v>30363.6</v>
      </c>
      <c r="E104" s="3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27">
        <f t="shared" si="3"/>
        <v>0</v>
      </c>
      <c r="AN104" s="27"/>
    </row>
    <row r="105" spans="2:40" ht="14.25">
      <c r="B105" s="35"/>
      <c r="C105" s="23"/>
      <c r="D105" s="29">
        <f t="shared" si="4"/>
        <v>30363.6</v>
      </c>
      <c r="E105" s="3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27">
        <f t="shared" si="3"/>
        <v>0</v>
      </c>
      <c r="AN105" s="27"/>
    </row>
    <row r="106" spans="2:40" ht="14.25">
      <c r="B106" s="35"/>
      <c r="C106" s="23"/>
      <c r="D106" s="29">
        <f t="shared" si="4"/>
        <v>30363.6</v>
      </c>
      <c r="E106" s="30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27">
        <f t="shared" si="3"/>
        <v>0</v>
      </c>
      <c r="AN106" s="27"/>
    </row>
    <row r="107" spans="2:40" ht="14.25">
      <c r="B107" s="35"/>
      <c r="C107" s="23"/>
      <c r="D107" s="29">
        <f t="shared" si="4"/>
        <v>30363.6</v>
      </c>
      <c r="E107" s="30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27">
        <f t="shared" si="3"/>
        <v>0</v>
      </c>
      <c r="AN107" s="27"/>
    </row>
    <row r="108" spans="2:40" ht="14.25">
      <c r="B108" s="35"/>
      <c r="C108" s="23"/>
      <c r="D108" s="29">
        <f t="shared" si="4"/>
        <v>30363.6</v>
      </c>
      <c r="E108" s="30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27">
        <f t="shared" si="3"/>
        <v>0</v>
      </c>
      <c r="AN108" s="27"/>
    </row>
    <row r="109" spans="2:40" ht="14.25">
      <c r="B109" s="35"/>
      <c r="C109" s="23"/>
      <c r="D109" s="29">
        <f t="shared" si="4"/>
        <v>30363.6</v>
      </c>
      <c r="E109" s="30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27">
        <f t="shared" si="3"/>
        <v>0</v>
      </c>
      <c r="AN109" s="27"/>
    </row>
    <row r="110" spans="2:40" ht="14.25">
      <c r="B110" s="35"/>
      <c r="C110" s="23"/>
      <c r="D110" s="29">
        <f t="shared" si="4"/>
        <v>30363.6</v>
      </c>
      <c r="E110" s="30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27">
        <f t="shared" si="3"/>
        <v>0</v>
      </c>
      <c r="AN110" s="27"/>
    </row>
    <row r="111" spans="2:40" ht="14.25">
      <c r="B111" s="35"/>
      <c r="C111" s="23"/>
      <c r="D111" s="29">
        <f t="shared" si="4"/>
        <v>30363.6</v>
      </c>
      <c r="E111" s="30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27">
        <f t="shared" si="3"/>
        <v>0</v>
      </c>
      <c r="AN111" s="27"/>
    </row>
    <row r="112" spans="1:40" s="34" customFormat="1" ht="12.75">
      <c r="A112" s="8"/>
      <c r="B112" s="35"/>
      <c r="C112" s="36"/>
      <c r="D112" s="29">
        <f t="shared" si="4"/>
        <v>30363.6</v>
      </c>
      <c r="E112" s="3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27">
        <f t="shared" si="3"/>
        <v>0</v>
      </c>
      <c r="AN112" s="38"/>
    </row>
    <row r="113" spans="2:40" ht="14.25">
      <c r="B113" s="35"/>
      <c r="C113" s="23"/>
      <c r="D113" s="29">
        <f t="shared" si="4"/>
        <v>30363.6</v>
      </c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27">
        <f t="shared" si="3"/>
        <v>0</v>
      </c>
      <c r="AN113" s="27"/>
    </row>
    <row r="114" spans="2:40" ht="14.25">
      <c r="B114" s="35"/>
      <c r="C114" s="23"/>
      <c r="D114" s="29">
        <f t="shared" si="4"/>
        <v>30363.6</v>
      </c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27">
        <f t="shared" si="3"/>
        <v>0</v>
      </c>
      <c r="AN114" s="27"/>
    </row>
    <row r="115" spans="2:40" ht="14.25">
      <c r="B115" s="35"/>
      <c r="C115" s="23"/>
      <c r="D115" s="29">
        <f>D114+E115-F115</f>
        <v>30363.6</v>
      </c>
      <c r="E115" s="30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27">
        <f t="shared" si="3"/>
        <v>0</v>
      </c>
      <c r="AN115" s="27"/>
    </row>
    <row r="116" spans="2:40" ht="14.25">
      <c r="B116" s="35"/>
      <c r="C116" s="23"/>
      <c r="D116" s="29">
        <f t="shared" si="4"/>
        <v>30363.6</v>
      </c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27">
        <f t="shared" si="3"/>
        <v>0</v>
      </c>
      <c r="AN116" s="27"/>
    </row>
    <row r="117" spans="2:40" ht="14.25">
      <c r="B117" s="35"/>
      <c r="C117" s="23"/>
      <c r="D117" s="29">
        <f t="shared" si="4"/>
        <v>30363.6</v>
      </c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27">
        <f t="shared" si="3"/>
        <v>0</v>
      </c>
      <c r="AN117" s="27"/>
    </row>
    <row r="118" spans="2:40" ht="12.75" customHeight="1" hidden="1">
      <c r="B118" s="35"/>
      <c r="C118" s="23"/>
      <c r="D118" s="29">
        <f t="shared" si="4"/>
        <v>30363.6</v>
      </c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27">
        <f t="shared" si="3"/>
        <v>0</v>
      </c>
      <c r="AN118" s="27"/>
    </row>
    <row r="119" spans="2:40" ht="12.75" customHeight="1" hidden="1">
      <c r="B119" s="35"/>
      <c r="C119" s="23"/>
      <c r="D119" s="29">
        <f t="shared" si="4"/>
        <v>30363.6</v>
      </c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27">
        <f t="shared" si="3"/>
        <v>0</v>
      </c>
      <c r="AN119" s="27"/>
    </row>
    <row r="120" spans="2:40" ht="12.75" customHeight="1" hidden="1">
      <c r="B120" s="35"/>
      <c r="C120" s="23"/>
      <c r="D120" s="29">
        <f t="shared" si="4"/>
        <v>30363.6</v>
      </c>
      <c r="E120" s="3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27">
        <f t="shared" si="3"/>
        <v>0</v>
      </c>
      <c r="AN120" s="27"/>
    </row>
    <row r="121" spans="2:40" ht="12.75" customHeight="1" hidden="1">
      <c r="B121" s="35"/>
      <c r="C121" s="23"/>
      <c r="D121" s="29">
        <f t="shared" si="4"/>
        <v>30363.6</v>
      </c>
      <c r="E121" s="30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27">
        <f t="shared" si="3"/>
        <v>0</v>
      </c>
      <c r="AN121" s="27"/>
    </row>
    <row r="122" spans="2:40" ht="12.75" customHeight="1" hidden="1">
      <c r="B122" s="35"/>
      <c r="C122" s="23"/>
      <c r="D122" s="29">
        <f t="shared" si="4"/>
        <v>30363.6</v>
      </c>
      <c r="E122" s="30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27">
        <f t="shared" si="3"/>
        <v>0</v>
      </c>
      <c r="AN122" s="27"/>
    </row>
    <row r="123" spans="2:40" ht="14.25">
      <c r="B123" s="28"/>
      <c r="C123" s="39"/>
      <c r="D123" s="29">
        <f t="shared" si="4"/>
        <v>30363.6</v>
      </c>
      <c r="E123" s="30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27">
        <f t="shared" si="3"/>
        <v>0</v>
      </c>
      <c r="AN123" s="27"/>
    </row>
    <row r="124" spans="2:40" ht="14.25">
      <c r="B124" s="28"/>
      <c r="C124" s="23"/>
      <c r="D124" s="29">
        <f t="shared" si="4"/>
        <v>30363.6</v>
      </c>
      <c r="E124" s="30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27">
        <f t="shared" si="3"/>
        <v>0</v>
      </c>
      <c r="AN124" s="27"/>
    </row>
    <row r="125" spans="1:40" s="34" customFormat="1" ht="12.75">
      <c r="A125" s="8"/>
      <c r="B125" s="35"/>
      <c r="C125" s="36"/>
      <c r="D125" s="29">
        <f t="shared" si="4"/>
        <v>30363.6</v>
      </c>
      <c r="E125" s="30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27">
        <f t="shared" si="3"/>
        <v>0</v>
      </c>
      <c r="AN125" s="38"/>
    </row>
    <row r="126" spans="1:40" s="34" customFormat="1" ht="12.75">
      <c r="A126" s="8"/>
      <c r="B126" s="35"/>
      <c r="C126" s="36"/>
      <c r="D126" s="29">
        <f t="shared" si="4"/>
        <v>30363.6</v>
      </c>
      <c r="E126" s="30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27">
        <f t="shared" si="3"/>
        <v>0</v>
      </c>
      <c r="AN126" s="38"/>
    </row>
    <row r="127" spans="1:40" s="34" customFormat="1" ht="12.75">
      <c r="A127" s="8"/>
      <c r="B127" s="35"/>
      <c r="C127" s="36"/>
      <c r="D127" s="29">
        <f t="shared" si="4"/>
        <v>30363.6</v>
      </c>
      <c r="E127" s="30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27">
        <f t="shared" si="3"/>
        <v>0</v>
      </c>
      <c r="AN127" s="38"/>
    </row>
    <row r="128" spans="1:40" s="34" customFormat="1" ht="12.75">
      <c r="A128" s="8"/>
      <c r="B128" s="35"/>
      <c r="C128" s="36"/>
      <c r="D128" s="29">
        <f t="shared" si="4"/>
        <v>30363.6</v>
      </c>
      <c r="E128" s="3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27">
        <f t="shared" si="3"/>
        <v>0</v>
      </c>
      <c r="AN128" s="38"/>
    </row>
    <row r="129" spans="1:40" s="34" customFormat="1" ht="12.75">
      <c r="A129" s="8"/>
      <c r="B129" s="28"/>
      <c r="C129" s="36"/>
      <c r="D129" s="29">
        <f t="shared" si="4"/>
        <v>30363.6</v>
      </c>
      <c r="E129" s="30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27">
        <f t="shared" si="3"/>
        <v>0</v>
      </c>
      <c r="AN129" s="38"/>
    </row>
    <row r="130" spans="1:40" s="34" customFormat="1" ht="12.75">
      <c r="A130" s="8"/>
      <c r="B130" s="35"/>
      <c r="C130" s="36"/>
      <c r="D130" s="29">
        <f t="shared" si="4"/>
        <v>30363.6</v>
      </c>
      <c r="E130" s="30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27">
        <f t="shared" si="3"/>
        <v>0</v>
      </c>
      <c r="AN130" s="38"/>
    </row>
    <row r="131" spans="2:40" ht="14.25">
      <c r="B131" s="28"/>
      <c r="C131" s="23"/>
      <c r="D131" s="29">
        <f t="shared" si="4"/>
        <v>30363.6</v>
      </c>
      <c r="E131" s="30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27">
        <f t="shared" si="3"/>
        <v>0</v>
      </c>
      <c r="AN131" s="27"/>
    </row>
    <row r="132" spans="2:40" ht="14.25">
      <c r="B132" s="35"/>
      <c r="C132" s="23"/>
      <c r="D132" s="29">
        <f t="shared" si="4"/>
        <v>30363.6</v>
      </c>
      <c r="E132" s="30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27">
        <f t="shared" si="3"/>
        <v>0</v>
      </c>
      <c r="AN132" s="27"/>
    </row>
    <row r="133" spans="1:40" s="34" customFormat="1" ht="12.75">
      <c r="A133" s="8"/>
      <c r="B133" s="35"/>
      <c r="C133" s="36"/>
      <c r="D133" s="29">
        <f t="shared" si="4"/>
        <v>30363.6</v>
      </c>
      <c r="E133" s="30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27">
        <f t="shared" si="3"/>
        <v>0</v>
      </c>
      <c r="AN133" s="38"/>
    </row>
    <row r="134" spans="2:40" ht="12.75" customHeight="1" hidden="1">
      <c r="B134" s="28"/>
      <c r="C134" s="23"/>
      <c r="D134" s="29">
        <f t="shared" si="4"/>
        <v>30363.6</v>
      </c>
      <c r="E134" s="30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27">
        <f t="shared" si="3"/>
        <v>0</v>
      </c>
      <c r="AN134" s="27"/>
    </row>
    <row r="135" spans="1:40" s="34" customFormat="1" ht="12.75" customHeight="1" hidden="1">
      <c r="A135" s="8"/>
      <c r="B135" s="28"/>
      <c r="C135" s="36"/>
      <c r="D135" s="29">
        <f t="shared" si="4"/>
        <v>30363.6</v>
      </c>
      <c r="E135" s="30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27">
        <f t="shared" si="3"/>
        <v>0</v>
      </c>
      <c r="AN135" s="38"/>
    </row>
    <row r="136" spans="2:40" ht="12.75" customHeight="1" hidden="1">
      <c r="B136" s="28"/>
      <c r="C136" s="23"/>
      <c r="D136" s="29">
        <f t="shared" si="4"/>
        <v>30363.6</v>
      </c>
      <c r="E136" s="30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27">
        <f aca="true" t="shared" si="5" ref="AM136:AM199">E136-F136+G136+H136-K136+L136+M136-N136+O136+P136+Q136+R136+S136+T136+V136+W136+X136+Y136+AA136+AB136+Z136+AC136+AD136+AE136+AG136+AH136+AI136-AJ136+AK136+AL136+AF136+U136-J136-I136</f>
        <v>0</v>
      </c>
      <c r="AN136" s="27"/>
    </row>
    <row r="137" spans="2:40" ht="14.25">
      <c r="B137" s="28"/>
      <c r="C137" s="23"/>
      <c r="D137" s="29">
        <f t="shared" si="4"/>
        <v>30363.6</v>
      </c>
      <c r="E137" s="30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27">
        <f t="shared" si="5"/>
        <v>0</v>
      </c>
      <c r="AN137" s="27"/>
    </row>
    <row r="138" spans="2:40" ht="14.25">
      <c r="B138" s="28"/>
      <c r="C138" s="23"/>
      <c r="D138" s="29">
        <f t="shared" si="4"/>
        <v>30363.6</v>
      </c>
      <c r="E138" s="30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27">
        <f t="shared" si="5"/>
        <v>0</v>
      </c>
      <c r="AN138" s="27"/>
    </row>
    <row r="139" spans="2:40" ht="14.25">
      <c r="B139" s="28"/>
      <c r="C139" s="23"/>
      <c r="D139" s="29">
        <f t="shared" si="4"/>
        <v>30363.6</v>
      </c>
      <c r="E139" s="30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27">
        <f t="shared" si="5"/>
        <v>0</v>
      </c>
      <c r="AN139" s="27"/>
    </row>
    <row r="140" spans="2:40" ht="14.25">
      <c r="B140" s="28"/>
      <c r="C140" s="23"/>
      <c r="D140" s="29">
        <f t="shared" si="4"/>
        <v>30363.6</v>
      </c>
      <c r="E140" s="30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27">
        <f t="shared" si="5"/>
        <v>0</v>
      </c>
      <c r="AN140" s="27"/>
    </row>
    <row r="141" spans="2:40" ht="14.25">
      <c r="B141" s="28"/>
      <c r="C141" s="23"/>
      <c r="D141" s="29">
        <f t="shared" si="4"/>
        <v>30363.6</v>
      </c>
      <c r="E141" s="30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27">
        <f t="shared" si="5"/>
        <v>0</v>
      </c>
      <c r="AN141" s="27"/>
    </row>
    <row r="142" spans="2:40" ht="14.25">
      <c r="B142" s="28"/>
      <c r="C142" s="23"/>
      <c r="D142" s="29">
        <f aca="true" t="shared" si="6" ref="D142:D204">D141+E142-F142</f>
        <v>30363.6</v>
      </c>
      <c r="E142" s="30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27">
        <f t="shared" si="5"/>
        <v>0</v>
      </c>
      <c r="AN142" s="27"/>
    </row>
    <row r="143" spans="2:40" ht="14.25">
      <c r="B143" s="28"/>
      <c r="C143" s="23"/>
      <c r="D143" s="29">
        <f t="shared" si="6"/>
        <v>30363.6</v>
      </c>
      <c r="E143" s="30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27">
        <f t="shared" si="5"/>
        <v>0</v>
      </c>
      <c r="AN143" s="27"/>
    </row>
    <row r="144" spans="2:40" ht="14.25">
      <c r="B144" s="28"/>
      <c r="C144" s="23"/>
      <c r="D144" s="29">
        <f t="shared" si="6"/>
        <v>30363.6</v>
      </c>
      <c r="E144" s="30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27">
        <f t="shared" si="5"/>
        <v>0</v>
      </c>
      <c r="AN144" s="27"/>
    </row>
    <row r="145" spans="2:40" ht="14.25">
      <c r="B145" s="28"/>
      <c r="C145" s="23"/>
      <c r="D145" s="29">
        <f t="shared" si="6"/>
        <v>30363.6</v>
      </c>
      <c r="E145" s="30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27">
        <f t="shared" si="5"/>
        <v>0</v>
      </c>
      <c r="AN145" s="27"/>
    </row>
    <row r="146" spans="2:40" ht="14.25">
      <c r="B146" s="28"/>
      <c r="C146" s="23"/>
      <c r="D146" s="29">
        <f t="shared" si="6"/>
        <v>30363.6</v>
      </c>
      <c r="E146" s="30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27">
        <f t="shared" si="5"/>
        <v>0</v>
      </c>
      <c r="AN146" s="27"/>
    </row>
    <row r="147" spans="2:40" ht="14.25">
      <c r="B147" s="28"/>
      <c r="C147" s="23"/>
      <c r="D147" s="29">
        <f t="shared" si="6"/>
        <v>30363.6</v>
      </c>
      <c r="E147" s="30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27">
        <f t="shared" si="5"/>
        <v>0</v>
      </c>
      <c r="AN147" s="27"/>
    </row>
    <row r="148" spans="2:40" ht="14.25">
      <c r="B148" s="28"/>
      <c r="C148" s="23"/>
      <c r="D148" s="29">
        <f t="shared" si="6"/>
        <v>30363.6</v>
      </c>
      <c r="E148" s="30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27">
        <f t="shared" si="5"/>
        <v>0</v>
      </c>
      <c r="AN148" s="27"/>
    </row>
    <row r="149" spans="2:40" ht="14.25">
      <c r="B149" s="28"/>
      <c r="C149" s="23"/>
      <c r="D149" s="29">
        <f t="shared" si="6"/>
        <v>30363.6</v>
      </c>
      <c r="E149" s="30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27">
        <f t="shared" si="5"/>
        <v>0</v>
      </c>
      <c r="AN149" s="27"/>
    </row>
    <row r="150" spans="2:40" ht="14.25">
      <c r="B150" s="28"/>
      <c r="C150" s="23"/>
      <c r="D150" s="29">
        <f t="shared" si="6"/>
        <v>30363.6</v>
      </c>
      <c r="E150" s="30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27">
        <f t="shared" si="5"/>
        <v>0</v>
      </c>
      <c r="AN150" s="27"/>
    </row>
    <row r="151" spans="2:40" ht="14.25">
      <c r="B151" s="28"/>
      <c r="C151" s="23"/>
      <c r="D151" s="29">
        <f t="shared" si="6"/>
        <v>30363.6</v>
      </c>
      <c r="E151" s="30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27">
        <f t="shared" si="5"/>
        <v>0</v>
      </c>
      <c r="AN151" s="27"/>
    </row>
    <row r="152" spans="2:40" ht="14.25">
      <c r="B152" s="28"/>
      <c r="C152" s="23"/>
      <c r="D152" s="29">
        <f t="shared" si="6"/>
        <v>30363.6</v>
      </c>
      <c r="E152" s="30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27">
        <f t="shared" si="5"/>
        <v>0</v>
      </c>
      <c r="AN152" s="27"/>
    </row>
    <row r="153" spans="2:40" ht="14.25">
      <c r="B153" s="28"/>
      <c r="C153" s="23"/>
      <c r="D153" s="29">
        <f t="shared" si="6"/>
        <v>30363.6</v>
      </c>
      <c r="E153" s="30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27">
        <f t="shared" si="5"/>
        <v>0</v>
      </c>
      <c r="AN153" s="27"/>
    </row>
    <row r="154" spans="2:40" ht="14.25">
      <c r="B154" s="28"/>
      <c r="C154" s="23"/>
      <c r="D154" s="29">
        <f t="shared" si="6"/>
        <v>30363.6</v>
      </c>
      <c r="E154" s="30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27">
        <f t="shared" si="5"/>
        <v>0</v>
      </c>
      <c r="AN154" s="27"/>
    </row>
    <row r="155" spans="2:40" ht="14.25">
      <c r="B155" s="28"/>
      <c r="C155" s="23"/>
      <c r="D155" s="29">
        <f t="shared" si="6"/>
        <v>30363.6</v>
      </c>
      <c r="E155" s="30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27">
        <f t="shared" si="5"/>
        <v>0</v>
      </c>
      <c r="AN155" s="27"/>
    </row>
    <row r="156" spans="2:40" ht="14.25">
      <c r="B156" s="28"/>
      <c r="C156" s="23"/>
      <c r="D156" s="29">
        <f t="shared" si="6"/>
        <v>30363.6</v>
      </c>
      <c r="E156" s="30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27">
        <f t="shared" si="5"/>
        <v>0</v>
      </c>
      <c r="AN156" s="27"/>
    </row>
    <row r="157" spans="2:40" ht="14.25">
      <c r="B157" s="28"/>
      <c r="C157" s="23"/>
      <c r="D157" s="29">
        <f t="shared" si="6"/>
        <v>30363.6</v>
      </c>
      <c r="E157" s="30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27">
        <f t="shared" si="5"/>
        <v>0</v>
      </c>
      <c r="AN157" s="27"/>
    </row>
    <row r="158" spans="2:40" ht="14.25">
      <c r="B158" s="28"/>
      <c r="C158" s="39"/>
      <c r="D158" s="29">
        <f t="shared" si="6"/>
        <v>30363.6</v>
      </c>
      <c r="E158" s="30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27">
        <f t="shared" si="5"/>
        <v>0</v>
      </c>
      <c r="AN158" s="27"/>
    </row>
    <row r="159" spans="2:40" ht="14.25">
      <c r="B159" s="28"/>
      <c r="C159" s="23"/>
      <c r="D159" s="29">
        <f t="shared" si="6"/>
        <v>30363.6</v>
      </c>
      <c r="E159" s="30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27">
        <f t="shared" si="5"/>
        <v>0</v>
      </c>
      <c r="AN159" s="27"/>
    </row>
    <row r="160" spans="2:40" ht="14.25">
      <c r="B160" s="28"/>
      <c r="C160" s="23"/>
      <c r="D160" s="29">
        <f t="shared" si="6"/>
        <v>30363.6</v>
      </c>
      <c r="E160" s="30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27">
        <f t="shared" si="5"/>
        <v>0</v>
      </c>
      <c r="AN160" s="27"/>
    </row>
    <row r="161" spans="2:40" ht="14.25">
      <c r="B161" s="28"/>
      <c r="C161" s="23"/>
      <c r="D161" s="29">
        <f t="shared" si="6"/>
        <v>30363.6</v>
      </c>
      <c r="E161" s="30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27">
        <f t="shared" si="5"/>
        <v>0</v>
      </c>
      <c r="AN161" s="27"/>
    </row>
    <row r="162" spans="2:40" ht="14.25">
      <c r="B162" s="28"/>
      <c r="C162" s="23"/>
      <c r="D162" s="29">
        <f t="shared" si="6"/>
        <v>30363.6</v>
      </c>
      <c r="E162" s="30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27">
        <f t="shared" si="5"/>
        <v>0</v>
      </c>
      <c r="AN162" s="27"/>
    </row>
    <row r="163" spans="2:40" ht="14.25">
      <c r="B163" s="28"/>
      <c r="C163" s="23"/>
      <c r="D163" s="29">
        <f t="shared" si="6"/>
        <v>30363.6</v>
      </c>
      <c r="E163" s="30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27">
        <f t="shared" si="5"/>
        <v>0</v>
      </c>
      <c r="AN163" s="27"/>
    </row>
    <row r="164" spans="2:40" ht="14.25">
      <c r="B164" s="28"/>
      <c r="C164" s="23"/>
      <c r="D164" s="29">
        <f t="shared" si="6"/>
        <v>30363.6</v>
      </c>
      <c r="E164" s="30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27">
        <f t="shared" si="5"/>
        <v>0</v>
      </c>
      <c r="AN164" s="27"/>
    </row>
    <row r="165" spans="2:40" ht="14.25">
      <c r="B165" s="28"/>
      <c r="C165" s="23"/>
      <c r="D165" s="29">
        <f t="shared" si="6"/>
        <v>30363.6</v>
      </c>
      <c r="E165" s="30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27">
        <f t="shared" si="5"/>
        <v>0</v>
      </c>
      <c r="AN165" s="27"/>
    </row>
    <row r="166" spans="2:40" ht="14.25">
      <c r="B166" s="28"/>
      <c r="C166" s="23"/>
      <c r="D166" s="29">
        <f t="shared" si="6"/>
        <v>30363.6</v>
      </c>
      <c r="E166" s="30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27">
        <f t="shared" si="5"/>
        <v>0</v>
      </c>
      <c r="AN166" s="27"/>
    </row>
    <row r="167" spans="2:40" ht="14.25">
      <c r="B167" s="28"/>
      <c r="C167" s="23"/>
      <c r="D167" s="29">
        <f t="shared" si="6"/>
        <v>30363.6</v>
      </c>
      <c r="E167" s="30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27">
        <f t="shared" si="5"/>
        <v>0</v>
      </c>
      <c r="AN167" s="27"/>
    </row>
    <row r="168" spans="2:40" ht="14.25">
      <c r="B168" s="35"/>
      <c r="C168" s="23"/>
      <c r="D168" s="29">
        <f t="shared" si="6"/>
        <v>30363.6</v>
      </c>
      <c r="E168" s="30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27">
        <f t="shared" si="5"/>
        <v>0</v>
      </c>
      <c r="AN168" s="27"/>
    </row>
    <row r="169" spans="2:40" ht="14.25">
      <c r="B169" s="28"/>
      <c r="C169" s="23"/>
      <c r="D169" s="29">
        <f t="shared" si="6"/>
        <v>30363.6</v>
      </c>
      <c r="E169" s="30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27">
        <f t="shared" si="5"/>
        <v>0</v>
      </c>
      <c r="AN169" s="27"/>
    </row>
    <row r="170" spans="2:40" ht="14.25">
      <c r="B170" s="28"/>
      <c r="C170" s="23"/>
      <c r="D170" s="29">
        <f t="shared" si="6"/>
        <v>30363.6</v>
      </c>
      <c r="E170" s="30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27">
        <f t="shared" si="5"/>
        <v>0</v>
      </c>
      <c r="AN170" s="27"/>
    </row>
    <row r="171" spans="2:40" ht="14.25">
      <c r="B171" s="35"/>
      <c r="C171" s="23"/>
      <c r="D171" s="29">
        <f t="shared" si="6"/>
        <v>30363.6</v>
      </c>
      <c r="E171" s="30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27">
        <f t="shared" si="5"/>
        <v>0</v>
      </c>
      <c r="AN171" s="27"/>
    </row>
    <row r="172" spans="2:40" ht="14.25">
      <c r="B172" s="35"/>
      <c r="C172" s="23"/>
      <c r="D172" s="29">
        <f t="shared" si="6"/>
        <v>30363.6</v>
      </c>
      <c r="E172" s="30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27">
        <f t="shared" si="5"/>
        <v>0</v>
      </c>
      <c r="AN172" s="27"/>
    </row>
    <row r="173" spans="2:40" ht="14.25">
      <c r="B173" s="35"/>
      <c r="C173" s="23"/>
      <c r="D173" s="29">
        <f t="shared" si="6"/>
        <v>30363.6</v>
      </c>
      <c r="E173" s="30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27">
        <f t="shared" si="5"/>
        <v>0</v>
      </c>
      <c r="AN173" s="27"/>
    </row>
    <row r="174" spans="2:40" ht="14.25">
      <c r="B174" s="35"/>
      <c r="C174" s="23"/>
      <c r="D174" s="29">
        <f t="shared" si="6"/>
        <v>30363.6</v>
      </c>
      <c r="E174" s="30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27">
        <f t="shared" si="5"/>
        <v>0</v>
      </c>
      <c r="AN174" s="27"/>
    </row>
    <row r="175" spans="2:40" ht="12.75" customHeight="1" hidden="1">
      <c r="B175" s="35"/>
      <c r="C175" s="23"/>
      <c r="D175" s="29">
        <f t="shared" si="6"/>
        <v>30363.6</v>
      </c>
      <c r="E175" s="30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27">
        <f t="shared" si="5"/>
        <v>0</v>
      </c>
      <c r="AN175" s="27"/>
    </row>
    <row r="176" spans="2:40" ht="12.75" customHeight="1" hidden="1">
      <c r="B176" s="35"/>
      <c r="C176" s="23"/>
      <c r="D176" s="29">
        <f t="shared" si="6"/>
        <v>30363.6</v>
      </c>
      <c r="E176" s="30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27">
        <f t="shared" si="5"/>
        <v>0</v>
      </c>
      <c r="AN176" s="27"/>
    </row>
    <row r="177" spans="2:40" ht="12.75" customHeight="1" hidden="1">
      <c r="B177" s="28"/>
      <c r="C177" s="23"/>
      <c r="D177" s="29">
        <f t="shared" si="6"/>
        <v>30363.6</v>
      </c>
      <c r="E177" s="30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27">
        <f t="shared" si="5"/>
        <v>0</v>
      </c>
      <c r="AN177" s="27"/>
    </row>
    <row r="178" spans="2:40" ht="14.25">
      <c r="B178" s="28"/>
      <c r="C178" s="23"/>
      <c r="D178" s="29">
        <f t="shared" si="6"/>
        <v>30363.6</v>
      </c>
      <c r="E178" s="30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27">
        <f t="shared" si="5"/>
        <v>0</v>
      </c>
      <c r="AN178" s="27"/>
    </row>
    <row r="179" spans="2:40" ht="14.25">
      <c r="B179" s="28"/>
      <c r="C179" s="23"/>
      <c r="D179" s="29">
        <f t="shared" si="6"/>
        <v>30363.6</v>
      </c>
      <c r="E179" s="30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27">
        <f t="shared" si="5"/>
        <v>0</v>
      </c>
      <c r="AN179" s="27"/>
    </row>
    <row r="180" spans="2:40" ht="14.25">
      <c r="B180" s="28"/>
      <c r="C180" s="23"/>
      <c r="D180" s="29">
        <f t="shared" si="6"/>
        <v>30363.6</v>
      </c>
      <c r="E180" s="30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27">
        <f t="shared" si="5"/>
        <v>0</v>
      </c>
      <c r="AN180" s="27"/>
    </row>
    <row r="181" spans="2:40" ht="14.25">
      <c r="B181" s="28"/>
      <c r="C181" s="23"/>
      <c r="D181" s="29">
        <f t="shared" si="6"/>
        <v>30363.6</v>
      </c>
      <c r="E181" s="30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27">
        <f t="shared" si="5"/>
        <v>0</v>
      </c>
      <c r="AN181" s="27"/>
    </row>
    <row r="182" spans="2:40" ht="14.25">
      <c r="B182" s="28"/>
      <c r="C182" s="23"/>
      <c r="D182" s="29">
        <f t="shared" si="6"/>
        <v>30363.6</v>
      </c>
      <c r="E182" s="30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27">
        <f t="shared" si="5"/>
        <v>0</v>
      </c>
      <c r="AN182" s="27"/>
    </row>
    <row r="183" spans="2:40" ht="14.25">
      <c r="B183" s="28"/>
      <c r="C183" s="23"/>
      <c r="D183" s="29">
        <f t="shared" si="6"/>
        <v>30363.6</v>
      </c>
      <c r="E183" s="30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27">
        <f t="shared" si="5"/>
        <v>0</v>
      </c>
      <c r="AN183" s="27"/>
    </row>
    <row r="184" spans="2:40" ht="14.25">
      <c r="B184" s="28"/>
      <c r="C184" s="23"/>
      <c r="D184" s="29">
        <f t="shared" si="6"/>
        <v>30363.6</v>
      </c>
      <c r="E184" s="30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27">
        <f t="shared" si="5"/>
        <v>0</v>
      </c>
      <c r="AN184" s="27"/>
    </row>
    <row r="185" spans="2:40" ht="14.25">
      <c r="B185" s="28"/>
      <c r="C185" s="23"/>
      <c r="D185" s="29">
        <f t="shared" si="6"/>
        <v>30363.6</v>
      </c>
      <c r="E185" s="30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27">
        <f t="shared" si="5"/>
        <v>0</v>
      </c>
      <c r="AN185" s="27"/>
    </row>
    <row r="186" spans="2:40" ht="14.25">
      <c r="B186" s="28"/>
      <c r="C186" s="23"/>
      <c r="D186" s="29">
        <f t="shared" si="6"/>
        <v>30363.6</v>
      </c>
      <c r="E186" s="30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27">
        <f t="shared" si="5"/>
        <v>0</v>
      </c>
      <c r="AN186" s="27"/>
    </row>
    <row r="187" spans="2:40" ht="14.25">
      <c r="B187" s="28"/>
      <c r="C187" s="23"/>
      <c r="D187" s="29">
        <f t="shared" si="6"/>
        <v>30363.6</v>
      </c>
      <c r="E187" s="30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27">
        <f t="shared" si="5"/>
        <v>0</v>
      </c>
      <c r="AN187" s="27"/>
    </row>
    <row r="188" spans="2:40" ht="14.25">
      <c r="B188" s="35"/>
      <c r="C188" s="23"/>
      <c r="D188" s="29">
        <f t="shared" si="6"/>
        <v>30363.6</v>
      </c>
      <c r="E188" s="30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27">
        <f t="shared" si="5"/>
        <v>0</v>
      </c>
      <c r="AN188" s="27"/>
    </row>
    <row r="189" spans="2:40" ht="14.25">
      <c r="B189" s="28"/>
      <c r="C189" s="23"/>
      <c r="D189" s="29">
        <f t="shared" si="6"/>
        <v>30363.6</v>
      </c>
      <c r="E189" s="30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27">
        <f t="shared" si="5"/>
        <v>0</v>
      </c>
      <c r="AN189" s="27"/>
    </row>
    <row r="190" spans="1:40" s="34" customFormat="1" ht="12.75">
      <c r="A190" s="8"/>
      <c r="B190" s="28"/>
      <c r="C190" s="36"/>
      <c r="D190" s="29">
        <f t="shared" si="6"/>
        <v>30363.6</v>
      </c>
      <c r="E190" s="30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27">
        <f t="shared" si="5"/>
        <v>0</v>
      </c>
      <c r="AN190" s="38"/>
    </row>
    <row r="191" spans="2:40" ht="14.25">
      <c r="B191" s="28"/>
      <c r="C191" s="23"/>
      <c r="D191" s="29">
        <f t="shared" si="6"/>
        <v>30363.6</v>
      </c>
      <c r="E191" s="30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27">
        <f t="shared" si="5"/>
        <v>0</v>
      </c>
      <c r="AN191" s="27"/>
    </row>
    <row r="192" spans="2:40" ht="14.25">
      <c r="B192" s="28"/>
      <c r="C192" s="23"/>
      <c r="D192" s="29">
        <f t="shared" si="6"/>
        <v>30363.6</v>
      </c>
      <c r="E192" s="30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27">
        <f t="shared" si="5"/>
        <v>0</v>
      </c>
      <c r="AN192" s="27"/>
    </row>
    <row r="193" spans="2:40" ht="14.25">
      <c r="B193" s="28"/>
      <c r="C193" s="23"/>
      <c r="D193" s="29">
        <f t="shared" si="6"/>
        <v>30363.6</v>
      </c>
      <c r="E193" s="30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27">
        <f t="shared" si="5"/>
        <v>0</v>
      </c>
      <c r="AN193" s="27"/>
    </row>
    <row r="194" spans="2:40" ht="14.25">
      <c r="B194" s="28"/>
      <c r="C194" s="23"/>
      <c r="D194" s="29">
        <f t="shared" si="6"/>
        <v>30363.6</v>
      </c>
      <c r="E194" s="30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27">
        <f t="shared" si="5"/>
        <v>0</v>
      </c>
      <c r="AN194" s="27"/>
    </row>
    <row r="195" spans="2:40" ht="14.25">
      <c r="B195" s="35"/>
      <c r="C195" s="23"/>
      <c r="D195" s="29">
        <f t="shared" si="6"/>
        <v>30363.6</v>
      </c>
      <c r="E195" s="30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27">
        <f t="shared" si="5"/>
        <v>0</v>
      </c>
      <c r="AN195" s="27"/>
    </row>
    <row r="196" spans="2:39" ht="14.25">
      <c r="B196" s="28"/>
      <c r="C196" s="23"/>
      <c r="D196" s="29">
        <f t="shared" si="6"/>
        <v>30363.6</v>
      </c>
      <c r="E196" s="30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27">
        <f t="shared" si="5"/>
        <v>0</v>
      </c>
    </row>
    <row r="197" spans="2:39" ht="14.25">
      <c r="B197" s="28"/>
      <c r="C197" s="23"/>
      <c r="D197" s="29">
        <f t="shared" si="6"/>
        <v>30363.6</v>
      </c>
      <c r="E197" s="30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27">
        <f t="shared" si="5"/>
        <v>0</v>
      </c>
    </row>
    <row r="198" spans="2:39" ht="14.25">
      <c r="B198" s="35"/>
      <c r="C198" s="23"/>
      <c r="D198" s="29">
        <f t="shared" si="6"/>
        <v>30363.6</v>
      </c>
      <c r="E198" s="30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27">
        <f t="shared" si="5"/>
        <v>0</v>
      </c>
    </row>
    <row r="199" spans="2:39" ht="14.25">
      <c r="B199" s="35"/>
      <c r="C199" s="23"/>
      <c r="D199" s="29">
        <f t="shared" si="6"/>
        <v>30363.6</v>
      </c>
      <c r="E199" s="30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27">
        <f t="shared" si="5"/>
        <v>0</v>
      </c>
    </row>
    <row r="200" spans="2:39" ht="14.25">
      <c r="B200" s="28"/>
      <c r="C200" s="23"/>
      <c r="D200" s="29">
        <f t="shared" si="6"/>
        <v>30363.6</v>
      </c>
      <c r="E200" s="30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27">
        <f>E200-F200+G200+H200-K200+L200+M200-N200+O200+P200+Q200+R200+S200+T200+V200+W200+X200+Y200+AA200+AB200+Z200+AC200+AD200+AE200+AG200+AH200+AI200-AJ200+AK200+AL200+AF200+U200-J200-I200</f>
        <v>0</v>
      </c>
    </row>
    <row r="201" spans="2:39" ht="14.25">
      <c r="B201" s="28"/>
      <c r="C201" s="23"/>
      <c r="D201" s="29">
        <f t="shared" si="6"/>
        <v>30363.6</v>
      </c>
      <c r="E201" s="30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27">
        <f>E201-F201+G201+H201-K201+L201+M201-N201+O201+P201+Q201+R201+S201+T201+V201+W201+X201+Y201+AA201+AB201+Z201+AC201+AD201+AE201+AG201+AH201+AI201-AJ201+AK201+AL201+AF201+U201-J201-I201</f>
        <v>0</v>
      </c>
    </row>
    <row r="202" spans="2:39" ht="12.75" customHeight="1">
      <c r="B202" s="28"/>
      <c r="C202" s="23"/>
      <c r="D202" s="29">
        <f t="shared" si="6"/>
        <v>30363.6</v>
      </c>
      <c r="E202" s="30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27">
        <f>E202-F202+G202+H202-K202+L202+M202-N202+O202+P202+Q202+R202+S202+T202+V202+W202+X202+Y202+AA202+AB202+Z202+AC202+AD202+AE202+AG202+AH202+AI202-AJ202+AK202+AL202+AF202+U202-J202-I202</f>
        <v>0</v>
      </c>
    </row>
    <row r="203" spans="2:39" ht="12.75" customHeight="1">
      <c r="B203" s="28"/>
      <c r="C203" s="23"/>
      <c r="D203" s="29">
        <f t="shared" si="6"/>
        <v>30363.6</v>
      </c>
      <c r="E203" s="30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27">
        <f>E203-F203+G203+H203-K203+L203+M203-N203+O203+P203+Q203+R203+S203+T203+V203+W203+X203+Y203+AA203+AB203+Z203+AC203+AD203+AE203+AG203+AH203+AI203-AJ203+AK203+AL203+AF203+U203-J203-I203</f>
        <v>0</v>
      </c>
    </row>
    <row r="204" spans="2:39" ht="12.75" customHeight="1">
      <c r="B204" s="28"/>
      <c r="C204" s="23"/>
      <c r="D204" s="29">
        <f t="shared" si="6"/>
        <v>30363.6</v>
      </c>
      <c r="E204" s="30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27">
        <f>E204-F204+G204+H204-K204+L204+M204-N204+O204+P204+Q204+R204+S204+T204+V204+W204+X204+Y204+AA204+AB204+Z204+AC204+AD204+AE204+AG204+AH204+AI204-AJ204+AK204+AL204+AF204+U204-J204-I204</f>
        <v>0</v>
      </c>
    </row>
    <row r="205" ht="14.25">
      <c r="AM205" s="27"/>
    </row>
  </sheetData>
  <sheetProtection/>
  <mergeCells count="33">
    <mergeCell ref="E2:F4"/>
    <mergeCell ref="G2:G4"/>
    <mergeCell ref="H2:H4"/>
    <mergeCell ref="K2:K4"/>
    <mergeCell ref="L2:L4"/>
    <mergeCell ref="M2:M4"/>
    <mergeCell ref="I2:I4"/>
    <mergeCell ref="J2:J4"/>
    <mergeCell ref="AA2:AA4"/>
    <mergeCell ref="U2:U4"/>
    <mergeCell ref="AF2:AF4"/>
    <mergeCell ref="N2:N4"/>
    <mergeCell ref="O2:O4"/>
    <mergeCell ref="P2:P4"/>
    <mergeCell ref="Q2:Q4"/>
    <mergeCell ref="R2:R4"/>
    <mergeCell ref="S2:S4"/>
    <mergeCell ref="Z2:Z4"/>
    <mergeCell ref="AC2:AC4"/>
    <mergeCell ref="AD2:AD4"/>
    <mergeCell ref="AE2:AE4"/>
    <mergeCell ref="AG2:AG4"/>
    <mergeCell ref="T2:T4"/>
    <mergeCell ref="V2:V4"/>
    <mergeCell ref="W2:W4"/>
    <mergeCell ref="X2:X4"/>
    <mergeCell ref="Y2:Y4"/>
    <mergeCell ref="AH2:AH4"/>
    <mergeCell ref="AI2:AI4"/>
    <mergeCell ref="AJ2:AJ4"/>
    <mergeCell ref="AK2:AK4"/>
    <mergeCell ref="AL2:AL4"/>
    <mergeCell ref="AB2:AB4"/>
  </mergeCells>
  <printOptions gridLines="1" horizontalCentered="1"/>
  <pageMargins left="0" right="0" top="0.2362204724409449" bottom="0" header="0.5118110236220472" footer="0"/>
  <pageSetup horizontalDpi="240" verticalDpi="240" orientation="landscape" paperSize="5" scale="53" r:id="rId1"/>
  <rowBreaks count="2" manualBreakCount="2">
    <brk id="94" max="255" man="1"/>
    <brk id="17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99"/>
  <sheetViews>
    <sheetView workbookViewId="0" topLeftCell="A69">
      <selection activeCell="D91" activeCellId="11" sqref="A3:E3 D15 E54 D65 D70 C74 C76 D77 D83 D86 D87 D91"/>
    </sheetView>
  </sheetViews>
  <sheetFormatPr defaultColWidth="11.00390625" defaultRowHeight="14.25"/>
  <cols>
    <col min="1" max="1" width="4.50390625" style="3" customWidth="1"/>
    <col min="2" max="2" width="36.75390625" style="3" bestFit="1" customWidth="1"/>
    <col min="3" max="5" width="12.00390625" style="3" bestFit="1" customWidth="1"/>
    <col min="6" max="6" width="11.875" style="3" bestFit="1" customWidth="1"/>
    <col min="7" max="16384" width="11.00390625" style="3" customWidth="1"/>
  </cols>
  <sheetData>
    <row r="1" spans="1:5" ht="15">
      <c r="A1" s="84" t="str">
        <f>'1er trim.'!B1</f>
        <v>ABC inc.</v>
      </c>
      <c r="B1" s="84"/>
      <c r="C1" s="84"/>
      <c r="D1" s="84"/>
      <c r="E1" s="84"/>
    </row>
    <row r="2" spans="1:5" ht="15">
      <c r="A2" s="84" t="s">
        <v>21</v>
      </c>
      <c r="B2" s="84"/>
      <c r="C2" s="84"/>
      <c r="D2" s="84"/>
      <c r="E2" s="84"/>
    </row>
    <row r="3" spans="1:5" ht="14.25">
      <c r="A3" s="86" t="s">
        <v>129</v>
      </c>
      <c r="B3" s="86"/>
      <c r="C3" s="86"/>
      <c r="D3" s="86"/>
      <c r="E3" s="86"/>
    </row>
    <row r="4" spans="1:5" ht="14.25">
      <c r="A4" s="1"/>
      <c r="B4" s="1"/>
      <c r="C4" s="1"/>
      <c r="D4" s="1"/>
      <c r="E4" s="1"/>
    </row>
    <row r="5" spans="1:5" ht="15">
      <c r="A5" s="55" t="s">
        <v>82</v>
      </c>
      <c r="B5" s="1"/>
      <c r="D5" s="1"/>
      <c r="E5" s="1"/>
    </row>
    <row r="6" spans="2:4" ht="14.25">
      <c r="B6" s="3" t="s">
        <v>22</v>
      </c>
      <c r="D6" s="2">
        <f>'4e trim.'!K7</f>
        <v>0</v>
      </c>
    </row>
    <row r="7" spans="2:4" ht="14.25">
      <c r="B7" s="3" t="s">
        <v>68</v>
      </c>
      <c r="D7" s="4">
        <f>'4e trim.'!AJ7</f>
        <v>0</v>
      </c>
    </row>
    <row r="8" spans="1:5" ht="15">
      <c r="A8" s="56" t="s">
        <v>83</v>
      </c>
      <c r="E8" s="60">
        <f>D6+D7</f>
        <v>0</v>
      </c>
    </row>
    <row r="10" ht="15">
      <c r="A10" s="56" t="s">
        <v>58</v>
      </c>
    </row>
    <row r="11" spans="2:5" ht="14.25">
      <c r="B11" s="3" t="s">
        <v>52</v>
      </c>
      <c r="D11" s="53">
        <f>'ÉF 3e trim.'!D15</f>
        <v>0</v>
      </c>
      <c r="E11" s="5"/>
    </row>
    <row r="12" spans="2:5" ht="14.25">
      <c r="B12" s="3" t="s">
        <v>20</v>
      </c>
      <c r="D12" s="3">
        <f>'4e trim.'!L7</f>
        <v>0</v>
      </c>
      <c r="E12" s="5"/>
    </row>
    <row r="13" spans="2:5" ht="14.25">
      <c r="B13" s="3" t="s">
        <v>53</v>
      </c>
      <c r="D13" s="3">
        <f>'4e trim.'!M7</f>
        <v>0</v>
      </c>
      <c r="E13" s="5"/>
    </row>
    <row r="14" spans="2:5" ht="14.25">
      <c r="B14" s="3" t="s">
        <v>54</v>
      </c>
      <c r="D14" s="3">
        <f>'4e trim.'!N7</f>
        <v>0</v>
      </c>
      <c r="E14" s="5"/>
    </row>
    <row r="15" spans="2:5" ht="14.25">
      <c r="B15" s="3" t="s">
        <v>55</v>
      </c>
      <c r="D15" s="88"/>
      <c r="E15" s="5"/>
    </row>
    <row r="16" spans="1:5" ht="15">
      <c r="A16" s="56" t="s">
        <v>57</v>
      </c>
      <c r="E16" s="4">
        <f>D11+D12+D13-D14-D15</f>
        <v>0</v>
      </c>
    </row>
    <row r="18" spans="1:5" ht="15">
      <c r="A18" s="56" t="s">
        <v>56</v>
      </c>
      <c r="E18" s="56">
        <f>E8-E16</f>
        <v>0</v>
      </c>
    </row>
    <row r="20" spans="1:4" ht="15">
      <c r="A20" s="56" t="s">
        <v>23</v>
      </c>
      <c r="D20" s="53"/>
    </row>
    <row r="21" spans="2:4" ht="14.25">
      <c r="B21" s="3" t="s">
        <v>48</v>
      </c>
      <c r="D21" s="53">
        <f>'4e trim.'!O7</f>
        <v>0</v>
      </c>
    </row>
    <row r="22" spans="2:4" ht="14.25">
      <c r="B22" s="3" t="s">
        <v>10</v>
      </c>
      <c r="D22" s="53">
        <f>'4e trim.'!P7</f>
        <v>0</v>
      </c>
    </row>
    <row r="23" spans="2:4" ht="14.25">
      <c r="B23" s="3" t="s">
        <v>49</v>
      </c>
      <c r="D23" s="53">
        <f>'4e trim.'!Q7</f>
        <v>0</v>
      </c>
    </row>
    <row r="24" spans="2:4" ht="14.25">
      <c r="B24" s="67" t="s">
        <v>99</v>
      </c>
      <c r="D24" s="53">
        <f>'4e trim.'!R7</f>
        <v>0</v>
      </c>
    </row>
    <row r="25" spans="2:4" ht="14.25">
      <c r="B25" s="3" t="s">
        <v>19</v>
      </c>
      <c r="D25" s="53">
        <f>'4e trim.'!S7</f>
        <v>0</v>
      </c>
    </row>
    <row r="26" spans="2:4" ht="14.25">
      <c r="B26" s="3" t="s">
        <v>84</v>
      </c>
      <c r="D26" s="53">
        <f>'4e trim.'!T7</f>
        <v>0</v>
      </c>
    </row>
    <row r="27" spans="2:4" s="63" customFormat="1" ht="14.25">
      <c r="B27" s="67" t="s">
        <v>96</v>
      </c>
      <c r="D27" s="53">
        <f>'4e trim.'!U7</f>
        <v>0</v>
      </c>
    </row>
    <row r="28" spans="2:4" ht="14.25">
      <c r="B28" s="67" t="s">
        <v>95</v>
      </c>
      <c r="D28" s="53">
        <f>'4e trim.'!V7</f>
        <v>0</v>
      </c>
    </row>
    <row r="29" spans="2:4" ht="14.25">
      <c r="B29" s="3" t="s">
        <v>50</v>
      </c>
      <c r="D29" s="53">
        <f>'4e trim.'!W7</f>
        <v>0</v>
      </c>
    </row>
    <row r="30" spans="2:4" ht="14.25">
      <c r="B30" s="67" t="s">
        <v>98</v>
      </c>
      <c r="D30" s="53">
        <f>'4e trim.'!X7</f>
        <v>0</v>
      </c>
    </row>
    <row r="31" spans="2:4" ht="14.25">
      <c r="B31" s="67" t="s">
        <v>106</v>
      </c>
      <c r="D31" s="53">
        <f>'4e trim.'!Y7</f>
        <v>0</v>
      </c>
    </row>
    <row r="32" spans="2:4" ht="14.25">
      <c r="B32" s="67" t="s">
        <v>94</v>
      </c>
      <c r="D32" s="53">
        <f>'4e trim.'!Z7</f>
        <v>0</v>
      </c>
    </row>
    <row r="33" spans="2:4" ht="14.25">
      <c r="B33" s="3" t="s">
        <v>51</v>
      </c>
      <c r="D33" s="53">
        <f>'4e trim.'!AA7</f>
        <v>0</v>
      </c>
    </row>
    <row r="34" spans="2:4" ht="14.25">
      <c r="B34" s="3" t="s">
        <v>85</v>
      </c>
      <c r="D34" s="53">
        <f>'4e trim.'!AB7</f>
        <v>0</v>
      </c>
    </row>
    <row r="35" spans="2:4" ht="14.25">
      <c r="B35" s="3" t="s">
        <v>86</v>
      </c>
      <c r="D35" s="53">
        <f>'4e trim.'!AE7</f>
        <v>0</v>
      </c>
    </row>
    <row r="36" spans="2:4" s="63" customFormat="1" ht="14.25">
      <c r="B36" s="67" t="s">
        <v>97</v>
      </c>
      <c r="D36" s="53">
        <f>'4e trim.'!AF7</f>
        <v>0</v>
      </c>
    </row>
    <row r="37" spans="1:5" ht="15">
      <c r="A37" s="56"/>
      <c r="B37" s="3" t="s">
        <v>8</v>
      </c>
      <c r="D37" s="53">
        <f>'4e trim.'!AH7</f>
        <v>0</v>
      </c>
      <c r="E37" s="56"/>
    </row>
    <row r="38" spans="1:5" ht="15">
      <c r="A38" s="56"/>
      <c r="B38" s="3" t="s">
        <v>70</v>
      </c>
      <c r="D38" s="53">
        <f>'4e trim.'!AI7</f>
        <v>0</v>
      </c>
      <c r="E38" s="56"/>
    </row>
    <row r="39" spans="1:5" ht="15">
      <c r="A39" s="56"/>
      <c r="B39" s="3" t="s">
        <v>87</v>
      </c>
      <c r="D39" s="4">
        <f>'4e trim.'!AK7</f>
        <v>0</v>
      </c>
      <c r="E39" s="56"/>
    </row>
    <row r="40" spans="1:5" ht="15">
      <c r="A40" s="56" t="s">
        <v>24</v>
      </c>
      <c r="E40" s="62">
        <f>SUM(D21:D39)</f>
        <v>0</v>
      </c>
    </row>
    <row r="41" ht="15">
      <c r="E41" s="56"/>
    </row>
    <row r="42" spans="1:5" ht="14.25">
      <c r="A42" s="3" t="s">
        <v>88</v>
      </c>
      <c r="E42" s="4">
        <f>'4e trim.'!AL7</f>
        <v>0</v>
      </c>
    </row>
    <row r="44" spans="1:5" ht="15.75" thickBot="1">
      <c r="A44" s="56" t="s">
        <v>27</v>
      </c>
      <c r="E44" s="61">
        <f>E18-E40-E42</f>
        <v>0</v>
      </c>
    </row>
    <row r="45" ht="15" thickTop="1"/>
    <row r="48" spans="1:5" ht="15">
      <c r="A48" s="84" t="str">
        <f>A1</f>
        <v>ABC inc.</v>
      </c>
      <c r="B48" s="84"/>
      <c r="C48" s="84"/>
      <c r="D48" s="84"/>
      <c r="E48" s="84"/>
    </row>
    <row r="49" spans="1:5" ht="15">
      <c r="A49" s="84" t="s">
        <v>25</v>
      </c>
      <c r="B49" s="84"/>
      <c r="C49" s="84"/>
      <c r="D49" s="84"/>
      <c r="E49" s="84"/>
    </row>
    <row r="50" spans="1:5" ht="14.25">
      <c r="A50" s="85" t="str">
        <f>A3</f>
        <v>Pour l'exercice terminé le 31 décembre 2018</v>
      </c>
      <c r="B50" s="85"/>
      <c r="C50" s="85"/>
      <c r="D50" s="85"/>
      <c r="E50" s="85"/>
    </row>
    <row r="52" spans="1:5" ht="15">
      <c r="A52" s="56" t="s">
        <v>26</v>
      </c>
      <c r="E52" s="58">
        <f>'ÉF 3e trim.'!E56</f>
        <v>0</v>
      </c>
    </row>
    <row r="53" spans="1:5" ht="14.25">
      <c r="A53" s="3" t="s">
        <v>27</v>
      </c>
      <c r="E53" s="3">
        <f>E44</f>
        <v>0</v>
      </c>
    </row>
    <row r="54" spans="1:5" ht="14.25">
      <c r="A54" s="3" t="s">
        <v>28</v>
      </c>
      <c r="E54" s="91"/>
    </row>
    <row r="56" spans="1:5" ht="15.75" thickBot="1">
      <c r="A56" s="56" t="s">
        <v>29</v>
      </c>
      <c r="E56" s="61">
        <f>E52+E53-E54</f>
        <v>0</v>
      </c>
    </row>
    <row r="57" ht="15" thickTop="1"/>
    <row r="59" spans="1:5" ht="15">
      <c r="A59" s="84" t="str">
        <f>A48</f>
        <v>ABC inc.</v>
      </c>
      <c r="B59" s="84"/>
      <c r="C59" s="84"/>
      <c r="D59" s="84"/>
      <c r="E59" s="84"/>
    </row>
    <row r="60" spans="1:5" ht="15">
      <c r="A60" s="84" t="s">
        <v>30</v>
      </c>
      <c r="B60" s="84"/>
      <c r="C60" s="84"/>
      <c r="D60" s="84"/>
      <c r="E60" s="84"/>
    </row>
    <row r="61" spans="1:5" ht="14.25">
      <c r="A61" s="85" t="str">
        <f>'4e trim.'!B4</f>
        <v>Au 31 décembre 2018</v>
      </c>
      <c r="B61" s="85"/>
      <c r="C61" s="85"/>
      <c r="D61" s="85"/>
      <c r="E61" s="85"/>
    </row>
    <row r="62" spans="1:5" ht="14.25">
      <c r="A62" s="1"/>
      <c r="B62" s="1"/>
      <c r="C62" s="1"/>
      <c r="D62" s="1"/>
      <c r="E62" s="1"/>
    </row>
    <row r="63" ht="15">
      <c r="A63" s="57" t="s">
        <v>31</v>
      </c>
    </row>
    <row r="64" spans="2:4" ht="14.25">
      <c r="B64" s="3" t="s">
        <v>11</v>
      </c>
      <c r="C64" s="5"/>
      <c r="D64" s="59">
        <f>'4e trim.'!D7</f>
        <v>30363.6</v>
      </c>
    </row>
    <row r="65" spans="2:4" ht="14.25">
      <c r="B65" s="67" t="s">
        <v>113</v>
      </c>
      <c r="C65" s="5"/>
      <c r="D65" s="87"/>
    </row>
    <row r="66" spans="2:4" ht="14.25">
      <c r="B66" s="3" t="s">
        <v>15</v>
      </c>
      <c r="D66" s="71">
        <f>'4e trim.'!G7+'ÉF 3e trim.'!D66</f>
        <v>0</v>
      </c>
    </row>
    <row r="67" spans="2:4" ht="14.25">
      <c r="B67" s="3" t="s">
        <v>16</v>
      </c>
      <c r="D67" s="71">
        <f>'4e trim.'!H7+'ÉF 3e trim.'!D67</f>
        <v>0</v>
      </c>
    </row>
    <row r="68" spans="2:4" ht="14.25">
      <c r="B68" s="3" t="s">
        <v>61</v>
      </c>
      <c r="D68" s="3">
        <f>D15</f>
        <v>0</v>
      </c>
    </row>
    <row r="69" spans="2:4" ht="14.25">
      <c r="B69" s="67" t="s">
        <v>65</v>
      </c>
      <c r="D69" s="53">
        <f>'4e trim.'!AG7+'ÉF 3e trim.'!D69</f>
        <v>0</v>
      </c>
    </row>
    <row r="70" spans="2:5" ht="14.25">
      <c r="B70" s="67" t="s">
        <v>103</v>
      </c>
      <c r="D70" s="88"/>
      <c r="E70" s="5"/>
    </row>
    <row r="71" spans="1:5" ht="15">
      <c r="A71" s="57" t="s">
        <v>32</v>
      </c>
      <c r="E71" s="2">
        <f>SUM(D64:D70)</f>
        <v>30363.6</v>
      </c>
    </row>
    <row r="72" ht="15">
      <c r="A72" s="57" t="s">
        <v>33</v>
      </c>
    </row>
    <row r="73" spans="2:3" ht="14.25">
      <c r="B73" s="63" t="s">
        <v>90</v>
      </c>
      <c r="C73" s="58">
        <f>'ÉF 1er trim.'!C73</f>
        <v>0</v>
      </c>
    </row>
    <row r="74" spans="2:4" ht="14.25">
      <c r="B74" s="64" t="s">
        <v>91</v>
      </c>
      <c r="C74" s="88">
        <f>'ÉF 1er trim.'!C74</f>
        <v>0</v>
      </c>
      <c r="D74" s="54">
        <f>C73-C74</f>
        <v>0</v>
      </c>
    </row>
    <row r="75" spans="2:4" ht="14.25">
      <c r="B75" s="63" t="s">
        <v>92</v>
      </c>
      <c r="C75" s="53">
        <f>'ÉF 1er trim.'!C75</f>
        <v>0</v>
      </c>
      <c r="D75" s="53"/>
    </row>
    <row r="76" spans="2:5" ht="14.25">
      <c r="B76" s="64" t="s">
        <v>93</v>
      </c>
      <c r="C76" s="88">
        <f>'ÉF 1er trim.'!C76</f>
        <v>0</v>
      </c>
      <c r="D76" s="54">
        <f>C75-C76</f>
        <v>0</v>
      </c>
      <c r="E76" s="5"/>
    </row>
    <row r="77" spans="2:5" s="63" customFormat="1" ht="14.25">
      <c r="B77" s="70" t="s">
        <v>102</v>
      </c>
      <c r="C77" s="65"/>
      <c r="D77" s="90"/>
      <c r="E77" s="5"/>
    </row>
    <row r="78" spans="1:5" ht="15">
      <c r="A78" s="57" t="s">
        <v>34</v>
      </c>
      <c r="E78" s="4">
        <f>SUM(D74:D77)</f>
        <v>0</v>
      </c>
    </row>
    <row r="79" ht="14.25">
      <c r="E79" s="5"/>
    </row>
    <row r="80" spans="1:5" ht="15.75" thickBot="1">
      <c r="A80" s="57" t="s">
        <v>35</v>
      </c>
      <c r="E80" s="61">
        <f>E71+E78</f>
        <v>30363.6</v>
      </c>
    </row>
    <row r="81" ht="15" thickTop="1"/>
    <row r="82" ht="15">
      <c r="A82" s="57" t="s">
        <v>36</v>
      </c>
    </row>
    <row r="83" spans="2:4" ht="14.25">
      <c r="B83" s="3" t="s">
        <v>37</v>
      </c>
      <c r="D83" s="87"/>
    </row>
    <row r="84" spans="2:4" ht="14.25">
      <c r="B84" s="3" t="s">
        <v>38</v>
      </c>
      <c r="D84" s="53">
        <f>'4e trim.'!I7+'ÉF 3e trim.'!D84</f>
        <v>0</v>
      </c>
    </row>
    <row r="85" spans="2:4" ht="14.25">
      <c r="B85" s="3" t="s">
        <v>39</v>
      </c>
      <c r="D85" s="53">
        <f>'4e trim.'!J7+'ÉF 3e trim.'!D85</f>
        <v>0</v>
      </c>
    </row>
    <row r="86" spans="2:4" s="63" customFormat="1" ht="14.25">
      <c r="B86" s="67" t="s">
        <v>114</v>
      </c>
      <c r="D86" s="87"/>
    </row>
    <row r="87" spans="2:5" ht="14.25">
      <c r="B87" s="67" t="s">
        <v>104</v>
      </c>
      <c r="D87" s="88"/>
      <c r="E87" s="5"/>
    </row>
    <row r="88" spans="1:5" ht="15">
      <c r="A88" s="57" t="s">
        <v>40</v>
      </c>
      <c r="E88" s="3">
        <f>SUM(D83:D87)</f>
        <v>0</v>
      </c>
    </row>
    <row r="89" ht="15">
      <c r="A89" s="57" t="s">
        <v>41</v>
      </c>
    </row>
    <row r="90" spans="2:5" ht="14.25">
      <c r="B90" s="3" t="s">
        <v>42</v>
      </c>
      <c r="D90" s="65">
        <f>'ÉF 3e trim.'!D90-'4e trim.'!AC7</f>
        <v>0</v>
      </c>
      <c r="E90" s="5"/>
    </row>
    <row r="91" spans="2:5" s="63" customFormat="1" ht="14.25">
      <c r="B91" s="67" t="s">
        <v>105</v>
      </c>
      <c r="D91" s="88"/>
      <c r="E91" s="5"/>
    </row>
    <row r="92" spans="1:5" ht="15">
      <c r="A92" s="57" t="s">
        <v>43</v>
      </c>
      <c r="E92" s="3">
        <f>D90+D91</f>
        <v>0</v>
      </c>
    </row>
    <row r="94" ht="15">
      <c r="A94" s="57" t="s">
        <v>44</v>
      </c>
    </row>
    <row r="95" spans="2:4" ht="14.25">
      <c r="B95" s="67" t="s">
        <v>100</v>
      </c>
      <c r="D95" s="53">
        <f>'ÉF 1er trim.'!D95</f>
        <v>0</v>
      </c>
    </row>
    <row r="96" spans="2:5" ht="14.25">
      <c r="B96" s="3" t="s">
        <v>45</v>
      </c>
      <c r="D96" s="4">
        <f>E56</f>
        <v>0</v>
      </c>
      <c r="E96" s="5"/>
    </row>
    <row r="97" spans="1:5" ht="15">
      <c r="A97" s="57" t="s">
        <v>46</v>
      </c>
      <c r="E97" s="4">
        <f>SUM(D95:D96)</f>
        <v>0</v>
      </c>
    </row>
    <row r="98" ht="14.25">
      <c r="E98" s="5"/>
    </row>
    <row r="99" spans="1:5" ht="15.75" thickBot="1">
      <c r="A99" s="57" t="s">
        <v>47</v>
      </c>
      <c r="E99" s="61">
        <f>E88+E92+E97</f>
        <v>0</v>
      </c>
    </row>
    <row r="100" ht="15" thickTop="1"/>
  </sheetData>
  <sheetProtection/>
  <mergeCells count="9">
    <mergeCell ref="A59:E59"/>
    <mergeCell ref="A60:E60"/>
    <mergeCell ref="A61:E61"/>
    <mergeCell ref="A1:E1"/>
    <mergeCell ref="A2:E2"/>
    <mergeCell ref="A3:E3"/>
    <mergeCell ref="A48:E48"/>
    <mergeCell ref="A49:E49"/>
    <mergeCell ref="A50:E5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99"/>
  <sheetViews>
    <sheetView workbookViewId="0" topLeftCell="A1">
      <selection activeCell="G94" sqref="G94"/>
    </sheetView>
  </sheetViews>
  <sheetFormatPr defaultColWidth="11.00390625" defaultRowHeight="14.25"/>
  <cols>
    <col min="1" max="1" width="4.50390625" style="3" customWidth="1"/>
    <col min="2" max="2" width="36.75390625" style="3" bestFit="1" customWidth="1"/>
    <col min="3" max="5" width="12.00390625" style="3" bestFit="1" customWidth="1"/>
    <col min="6" max="6" width="11.875" style="3" bestFit="1" customWidth="1"/>
    <col min="7" max="16384" width="11.00390625" style="3" customWidth="1"/>
  </cols>
  <sheetData>
    <row r="1" spans="1:5" ht="15">
      <c r="A1" s="84" t="str">
        <f>'1er trim.'!B1</f>
        <v>ABC inc.</v>
      </c>
      <c r="B1" s="84"/>
      <c r="C1" s="84"/>
      <c r="D1" s="84"/>
      <c r="E1" s="84"/>
    </row>
    <row r="2" spans="1:5" ht="15">
      <c r="A2" s="84" t="s">
        <v>21</v>
      </c>
      <c r="B2" s="84"/>
      <c r="C2" s="84"/>
      <c r="D2" s="84"/>
      <c r="E2" s="84"/>
    </row>
    <row r="3" spans="1:5" ht="14.25">
      <c r="A3" s="85" t="str">
        <f>'ÉF 4e trim.'!A3:E3</f>
        <v>Pour l'exercice terminé le 31 décembre 2018</v>
      </c>
      <c r="B3" s="85"/>
      <c r="C3" s="85"/>
      <c r="D3" s="85"/>
      <c r="E3" s="85"/>
    </row>
    <row r="4" spans="1:5" ht="14.25">
      <c r="A4" s="1"/>
      <c r="B4" s="1"/>
      <c r="C4" s="1"/>
      <c r="D4" s="1"/>
      <c r="E4" s="1"/>
    </row>
    <row r="5" spans="1:5" ht="15">
      <c r="A5" s="55" t="s">
        <v>82</v>
      </c>
      <c r="B5" s="1"/>
      <c r="D5" s="1"/>
      <c r="E5" s="1"/>
    </row>
    <row r="6" spans="2:4" ht="14.25">
      <c r="B6" s="3" t="s">
        <v>22</v>
      </c>
      <c r="D6" s="2">
        <f>'1er trim.'!K7+'2e trim.'!K7+'3e trim.'!K7+'4e trim.'!K7</f>
        <v>0</v>
      </c>
    </row>
    <row r="7" spans="2:4" ht="14.25">
      <c r="B7" s="3" t="s">
        <v>68</v>
      </c>
      <c r="D7" s="4">
        <f>'1er trim.'!AJ7+'2e trim.'!AJ7+'3e trim.'!AJ7+'4e trim.'!AJ7</f>
        <v>0</v>
      </c>
    </row>
    <row r="8" spans="1:5" ht="15">
      <c r="A8" s="56" t="s">
        <v>83</v>
      </c>
      <c r="E8" s="60">
        <f>D6+D7</f>
        <v>0</v>
      </c>
    </row>
    <row r="10" ht="15">
      <c r="A10" s="56" t="s">
        <v>58</v>
      </c>
    </row>
    <row r="11" spans="2:5" ht="14.25">
      <c r="B11" s="3" t="s">
        <v>52</v>
      </c>
      <c r="D11" s="53">
        <f>'ÉF 1er trim.'!D11</f>
        <v>0</v>
      </c>
      <c r="E11" s="5"/>
    </row>
    <row r="12" spans="2:5" ht="14.25">
      <c r="B12" s="3" t="s">
        <v>20</v>
      </c>
      <c r="D12" s="3">
        <f>'1er trim.'!L7+'2e trim.'!L7+'3e trim.'!L7+'4e trim.'!L7</f>
        <v>0</v>
      </c>
      <c r="E12" s="5"/>
    </row>
    <row r="13" spans="2:5" ht="14.25">
      <c r="B13" s="3" t="s">
        <v>53</v>
      </c>
      <c r="D13" s="3">
        <f>'1er trim.'!M7+'2e trim.'!M7+'3e trim.'!M7+'4e trim.'!M7</f>
        <v>0</v>
      </c>
      <c r="E13" s="5"/>
    </row>
    <row r="14" spans="2:5" ht="14.25">
      <c r="B14" s="3" t="s">
        <v>54</v>
      </c>
      <c r="D14" s="3">
        <f>'1er trim.'!N7+'2e trim.'!N7+'3e trim.'!N7+'4e trim.'!N7</f>
        <v>0</v>
      </c>
      <c r="E14" s="5"/>
    </row>
    <row r="15" spans="2:5" ht="14.25">
      <c r="B15" s="3" t="s">
        <v>55</v>
      </c>
      <c r="D15" s="54">
        <f>'ÉF 4e trim.'!D15</f>
        <v>0</v>
      </c>
      <c r="E15" s="5"/>
    </row>
    <row r="16" spans="1:5" ht="15">
      <c r="A16" s="56" t="s">
        <v>57</v>
      </c>
      <c r="E16" s="4">
        <f>D11+D12+D13-D14-D15</f>
        <v>0</v>
      </c>
    </row>
    <row r="18" spans="1:5" ht="15">
      <c r="A18" s="56" t="s">
        <v>56</v>
      </c>
      <c r="E18" s="56">
        <f>E8-E16</f>
        <v>0</v>
      </c>
    </row>
    <row r="20" spans="1:4" ht="15">
      <c r="A20" s="56" t="s">
        <v>23</v>
      </c>
      <c r="D20" s="53"/>
    </row>
    <row r="21" spans="2:4" ht="14.25">
      <c r="B21" s="3" t="s">
        <v>48</v>
      </c>
      <c r="D21" s="53">
        <f>'1er trim.'!O7+'2e trim.'!O7+'3e trim.'!O7+'4e trim.'!O7</f>
        <v>0</v>
      </c>
    </row>
    <row r="22" spans="2:4" ht="14.25">
      <c r="B22" s="3" t="s">
        <v>10</v>
      </c>
      <c r="D22" s="53">
        <f>'1er trim.'!P7+'2e trim.'!P7+'3e trim.'!P7+'4e trim.'!P7</f>
        <v>0</v>
      </c>
    </row>
    <row r="23" spans="2:4" ht="14.25">
      <c r="B23" s="3" t="s">
        <v>49</v>
      </c>
      <c r="D23" s="53">
        <f>'1er trim.'!Q7+'2e trim.'!Q7+'3e trim.'!Q7+'4e trim.'!Q7</f>
        <v>0</v>
      </c>
    </row>
    <row r="24" spans="2:4" ht="14.25">
      <c r="B24" s="67" t="s">
        <v>99</v>
      </c>
      <c r="D24" s="53">
        <f>'1er trim.'!R7+'2e trim.'!R7+'3e trim.'!R7+'4e trim.'!R7</f>
        <v>0</v>
      </c>
    </row>
    <row r="25" spans="2:4" ht="14.25">
      <c r="B25" s="3" t="s">
        <v>19</v>
      </c>
      <c r="D25" s="53">
        <f>'1er trim.'!S7+'2e trim.'!S7+'3e trim.'!S7+'4e trim.'!S7</f>
        <v>0</v>
      </c>
    </row>
    <row r="26" spans="2:4" ht="14.25">
      <c r="B26" s="3" t="s">
        <v>84</v>
      </c>
      <c r="D26" s="53">
        <f>'1er trim.'!T7+'2e trim.'!T7+'3e trim.'!T7+'4e trim.'!T7</f>
        <v>0</v>
      </c>
    </row>
    <row r="27" spans="2:4" s="63" customFormat="1" ht="14.25">
      <c r="B27" s="67" t="s">
        <v>96</v>
      </c>
      <c r="D27" s="53">
        <f>'1er trim.'!U7+'2e trim.'!U7+'3e trim.'!U7+'4e trim.'!U7</f>
        <v>0</v>
      </c>
    </row>
    <row r="28" spans="2:4" ht="14.25">
      <c r="B28" s="67" t="s">
        <v>95</v>
      </c>
      <c r="D28" s="53">
        <f>'1er trim.'!V7+'2e trim.'!V7+'3e trim.'!V7+'4e trim.'!V7</f>
        <v>0</v>
      </c>
    </row>
    <row r="29" spans="2:4" ht="14.25">
      <c r="B29" s="3" t="s">
        <v>50</v>
      </c>
      <c r="D29" s="53">
        <f>'1er trim.'!W7+'2e trim.'!W7+'3e trim.'!W7+'4e trim.'!W7</f>
        <v>0</v>
      </c>
    </row>
    <row r="30" spans="2:4" ht="14.25">
      <c r="B30" s="67" t="s">
        <v>98</v>
      </c>
      <c r="D30" s="53">
        <f>'1er trim.'!X7+'2e trim.'!X7+'3e trim.'!X7+'4e trim.'!X7</f>
        <v>0</v>
      </c>
    </row>
    <row r="31" spans="2:4" ht="14.25">
      <c r="B31" s="67" t="s">
        <v>106</v>
      </c>
      <c r="D31" s="53">
        <f>'1er trim.'!Y7+'2e trim.'!Y7+'3e trim.'!Y7+'4e trim.'!Y7</f>
        <v>0</v>
      </c>
    </row>
    <row r="32" spans="2:4" ht="14.25">
      <c r="B32" s="67" t="s">
        <v>94</v>
      </c>
      <c r="D32" s="53">
        <f>'1er trim.'!Z7+'2e trim.'!Z7+'3e trim.'!Z7+'4e trim.'!Z7</f>
        <v>0</v>
      </c>
    </row>
    <row r="33" spans="2:4" ht="14.25">
      <c r="B33" s="3" t="s">
        <v>51</v>
      </c>
      <c r="D33" s="53">
        <f>'1er trim.'!AA7+'2e trim.'!AA7+'3e trim.'!AA7+'4e trim.'!AA7</f>
        <v>0</v>
      </c>
    </row>
    <row r="34" spans="2:4" ht="14.25">
      <c r="B34" s="3" t="s">
        <v>85</v>
      </c>
      <c r="D34" s="53">
        <f>'1er trim.'!AB7+'2e trim.'!AB7+'3e trim.'!AB7+'4e trim.'!AB7</f>
        <v>0</v>
      </c>
    </row>
    <row r="35" spans="2:4" ht="14.25">
      <c r="B35" s="3" t="s">
        <v>86</v>
      </c>
      <c r="D35" s="53">
        <f>'1er trim.'!AE7+'2e trim.'!AE7+'3e trim.'!AE7+'4e trim.'!AE7</f>
        <v>0</v>
      </c>
    </row>
    <row r="36" spans="2:4" s="63" customFormat="1" ht="14.25">
      <c r="B36" s="67" t="s">
        <v>97</v>
      </c>
      <c r="D36" s="53">
        <f>'1er trim.'!AF7+'2e trim.'!AF7+'3e trim.'!AF7+'4e trim.'!AF7</f>
        <v>0</v>
      </c>
    </row>
    <row r="37" spans="1:5" ht="15">
      <c r="A37" s="56"/>
      <c r="B37" s="3" t="s">
        <v>8</v>
      </c>
      <c r="D37" s="53">
        <f>'1er trim.'!AH7+'2e trim.'!AH7+'3e trim.'!AH7+'4e trim.'!AH7</f>
        <v>0</v>
      </c>
      <c r="E37" s="56"/>
    </row>
    <row r="38" spans="1:5" ht="15">
      <c r="A38" s="56"/>
      <c r="B38" s="3" t="s">
        <v>70</v>
      </c>
      <c r="D38" s="53">
        <f>'1er trim.'!AI7+'2e trim.'!AI7+'3e trim.'!AI7+'4e trim.'!AI7</f>
        <v>0</v>
      </c>
      <c r="E38" s="56"/>
    </row>
    <row r="39" spans="1:5" ht="15">
      <c r="A39" s="56"/>
      <c r="B39" s="3" t="s">
        <v>87</v>
      </c>
      <c r="D39" s="4">
        <f>'1er trim.'!AK7+'2e trim.'!AK7+'3e trim.'!AK7+'4e trim.'!AK7</f>
        <v>0</v>
      </c>
      <c r="E39" s="56"/>
    </row>
    <row r="40" spans="1:5" ht="15">
      <c r="A40" s="56" t="s">
        <v>24</v>
      </c>
      <c r="E40" s="62">
        <f>SUM(D21:D39)</f>
        <v>0</v>
      </c>
    </row>
    <row r="41" ht="15">
      <c r="E41" s="56"/>
    </row>
    <row r="42" spans="1:5" ht="14.25">
      <c r="A42" s="3" t="s">
        <v>88</v>
      </c>
      <c r="E42" s="4">
        <f>'1er trim.'!AL7+'2e trim.'!AL7+'3e trim.'!AL7+'4e trim.'!AL7</f>
        <v>0</v>
      </c>
    </row>
    <row r="44" spans="1:5" ht="15.75" thickBot="1">
      <c r="A44" s="56" t="s">
        <v>27</v>
      </c>
      <c r="E44" s="61">
        <f>E18-E40-E42</f>
        <v>0</v>
      </c>
    </row>
    <row r="45" ht="15" thickTop="1"/>
    <row r="48" spans="1:5" ht="15">
      <c r="A48" s="84" t="str">
        <f>A1</f>
        <v>ABC inc.</v>
      </c>
      <c r="B48" s="84"/>
      <c r="C48" s="84"/>
      <c r="D48" s="84"/>
      <c r="E48" s="84"/>
    </row>
    <row r="49" spans="1:5" ht="15">
      <c r="A49" s="84" t="s">
        <v>25</v>
      </c>
      <c r="B49" s="84"/>
      <c r="C49" s="84"/>
      <c r="D49" s="84"/>
      <c r="E49" s="84"/>
    </row>
    <row r="50" spans="1:5" ht="14.25">
      <c r="A50" s="85" t="str">
        <f>A3</f>
        <v>Pour l'exercice terminé le 31 décembre 2018</v>
      </c>
      <c r="B50" s="85"/>
      <c r="C50" s="85"/>
      <c r="D50" s="85"/>
      <c r="E50" s="85"/>
    </row>
    <row r="52" spans="1:5" ht="15">
      <c r="A52" s="56" t="s">
        <v>26</v>
      </c>
      <c r="E52" s="58">
        <f>'ÉF 1er trim.'!E52</f>
        <v>0</v>
      </c>
    </row>
    <row r="53" spans="1:5" ht="14.25">
      <c r="A53" s="3" t="s">
        <v>27</v>
      </c>
      <c r="E53" s="3">
        <f>E44</f>
        <v>0</v>
      </c>
    </row>
    <row r="54" spans="1:5" ht="14.25">
      <c r="A54" s="3" t="s">
        <v>28</v>
      </c>
      <c r="E54" s="66">
        <f>'ÉF 1er trim.'!E54+'ÉF 2e trim.'!E54+'ÉF 3e trim.'!E54+'ÉF 4e trim.'!E54</f>
        <v>0</v>
      </c>
    </row>
    <row r="56" spans="1:5" ht="15.75" thickBot="1">
      <c r="A56" s="56" t="s">
        <v>29</v>
      </c>
      <c r="E56" s="61">
        <f>E52+E53-E54</f>
        <v>0</v>
      </c>
    </row>
    <row r="57" ht="15" thickTop="1"/>
    <row r="59" spans="1:5" ht="15">
      <c r="A59" s="84" t="str">
        <f>A48</f>
        <v>ABC inc.</v>
      </c>
      <c r="B59" s="84"/>
      <c r="C59" s="84"/>
      <c r="D59" s="84"/>
      <c r="E59" s="84"/>
    </row>
    <row r="60" spans="1:5" ht="15">
      <c r="A60" s="84" t="s">
        <v>30</v>
      </c>
      <c r="B60" s="84"/>
      <c r="C60" s="84"/>
      <c r="D60" s="84"/>
      <c r="E60" s="84"/>
    </row>
    <row r="61" spans="1:5" ht="14.25">
      <c r="A61" s="85" t="str">
        <f>'4e trim.'!B4</f>
        <v>Au 31 décembre 2018</v>
      </c>
      <c r="B61" s="85"/>
      <c r="C61" s="85"/>
      <c r="D61" s="85"/>
      <c r="E61" s="85"/>
    </row>
    <row r="62" spans="1:5" ht="14.25">
      <c r="A62" s="1"/>
      <c r="B62" s="1"/>
      <c r="C62" s="1"/>
      <c r="D62" s="1"/>
      <c r="E62" s="1"/>
    </row>
    <row r="63" ht="15">
      <c r="A63" s="57" t="s">
        <v>31</v>
      </c>
    </row>
    <row r="64" spans="2:4" ht="14.25">
      <c r="B64" s="3" t="s">
        <v>11</v>
      </c>
      <c r="C64" s="5"/>
      <c r="D64" s="59">
        <f>'4e trim.'!D7</f>
        <v>30363.6</v>
      </c>
    </row>
    <row r="65" spans="2:4" ht="14.25">
      <c r="B65" s="67" t="s">
        <v>113</v>
      </c>
      <c r="C65" s="5"/>
      <c r="D65" s="53">
        <f>'ÉF 4e trim.'!D65</f>
        <v>0</v>
      </c>
    </row>
    <row r="66" spans="2:4" ht="14.25">
      <c r="B66" s="3" t="s">
        <v>15</v>
      </c>
      <c r="D66" s="53">
        <f>'ÉF 4e trim.'!D66</f>
        <v>0</v>
      </c>
    </row>
    <row r="67" spans="2:4" ht="14.25">
      <c r="B67" s="3" t="s">
        <v>16</v>
      </c>
      <c r="D67" s="53">
        <f>'ÉF 4e trim.'!D67</f>
        <v>0</v>
      </c>
    </row>
    <row r="68" spans="2:4" ht="14.25">
      <c r="B68" s="3" t="s">
        <v>61</v>
      </c>
      <c r="D68" s="53">
        <f>D15</f>
        <v>0</v>
      </c>
    </row>
    <row r="69" spans="2:4" ht="14.25">
      <c r="B69" s="67" t="s">
        <v>65</v>
      </c>
      <c r="D69" s="53">
        <f>'ÉF 4e trim.'!D69</f>
        <v>0</v>
      </c>
    </row>
    <row r="70" spans="2:5" ht="14.25">
      <c r="B70" s="67" t="s">
        <v>103</v>
      </c>
      <c r="D70" s="54">
        <f>'ÉF 4e trim.'!D70</f>
        <v>0</v>
      </c>
      <c r="E70" s="5"/>
    </row>
    <row r="71" spans="1:5" ht="15">
      <c r="A71" s="57" t="s">
        <v>32</v>
      </c>
      <c r="E71" s="2">
        <f>SUM(D64:D70)</f>
        <v>30363.6</v>
      </c>
    </row>
    <row r="72" ht="15">
      <c r="A72" s="57" t="s">
        <v>33</v>
      </c>
    </row>
    <row r="73" spans="2:3" ht="14.25">
      <c r="B73" s="63" t="s">
        <v>90</v>
      </c>
      <c r="C73" s="58">
        <f>'ÉF 1er trim.'!C73</f>
        <v>0</v>
      </c>
    </row>
    <row r="74" spans="2:4" ht="14.25">
      <c r="B74" s="64" t="s">
        <v>91</v>
      </c>
      <c r="C74" s="54">
        <f>'ÉF 1er trim.'!C74</f>
        <v>0</v>
      </c>
      <c r="D74" s="54">
        <f>C73-C74</f>
        <v>0</v>
      </c>
    </row>
    <row r="75" spans="2:4" ht="14.25">
      <c r="B75" s="63" t="s">
        <v>92</v>
      </c>
      <c r="C75" s="53">
        <f>'ÉF 1er trim.'!C75</f>
        <v>0</v>
      </c>
      <c r="D75" s="53"/>
    </row>
    <row r="76" spans="2:5" ht="14.25">
      <c r="B76" s="64" t="s">
        <v>93</v>
      </c>
      <c r="C76" s="54">
        <f>'ÉF 1er trim.'!C76</f>
        <v>0</v>
      </c>
      <c r="D76" s="54">
        <f>C75-C76</f>
        <v>0</v>
      </c>
      <c r="E76" s="5"/>
    </row>
    <row r="77" spans="2:5" s="63" customFormat="1" ht="14.25">
      <c r="B77" s="70" t="s">
        <v>115</v>
      </c>
      <c r="C77" s="65"/>
      <c r="D77" s="65">
        <f>'ÉF 4e trim.'!D77</f>
        <v>0</v>
      </c>
      <c r="E77" s="5"/>
    </row>
    <row r="78" spans="1:5" ht="15">
      <c r="A78" s="57" t="s">
        <v>34</v>
      </c>
      <c r="E78" s="4">
        <f>SUM(D74:D77)</f>
        <v>0</v>
      </c>
    </row>
    <row r="79" ht="14.25">
      <c r="E79" s="5"/>
    </row>
    <row r="80" spans="1:5" ht="15.75" thickBot="1">
      <c r="A80" s="57" t="s">
        <v>35</v>
      </c>
      <c r="E80" s="61">
        <f>E71+E78</f>
        <v>30363.6</v>
      </c>
    </row>
    <row r="81" ht="15" thickTop="1"/>
    <row r="82" ht="15">
      <c r="A82" s="57" t="s">
        <v>36</v>
      </c>
    </row>
    <row r="83" spans="2:4" ht="14.25">
      <c r="B83" s="3" t="s">
        <v>37</v>
      </c>
      <c r="D83" s="53">
        <f>'ÉF 4e trim.'!D83</f>
        <v>0</v>
      </c>
    </row>
    <row r="84" spans="2:4" ht="14.25">
      <c r="B84" s="3" t="s">
        <v>38</v>
      </c>
      <c r="D84" s="53">
        <f>'ÉF 4e trim.'!D84</f>
        <v>0</v>
      </c>
    </row>
    <row r="85" spans="2:4" ht="14.25">
      <c r="B85" s="3" t="s">
        <v>39</v>
      </c>
      <c r="D85" s="53">
        <f>'ÉF 4e trim.'!D85</f>
        <v>0</v>
      </c>
    </row>
    <row r="86" spans="2:5" ht="14.25">
      <c r="B86" s="67" t="s">
        <v>101</v>
      </c>
      <c r="D86" s="53">
        <f>'ÉF 4e trim.'!D86</f>
        <v>0</v>
      </c>
      <c r="E86" s="5"/>
    </row>
    <row r="87" spans="2:5" s="63" customFormat="1" ht="14.25">
      <c r="B87" s="67" t="s">
        <v>104</v>
      </c>
      <c r="D87" s="54">
        <f>'ÉF 4e trim.'!D87</f>
        <v>0</v>
      </c>
      <c r="E87" s="5"/>
    </row>
    <row r="88" spans="1:5" ht="15">
      <c r="A88" s="57" t="s">
        <v>40</v>
      </c>
      <c r="E88" s="3">
        <f>SUM(D83:D87)</f>
        <v>0</v>
      </c>
    </row>
    <row r="89" ht="15">
      <c r="A89" s="57" t="s">
        <v>41</v>
      </c>
    </row>
    <row r="90" spans="2:5" ht="14.25">
      <c r="B90" s="3" t="s">
        <v>42</v>
      </c>
      <c r="D90" s="65">
        <f>'ÉF 4e trim.'!D90</f>
        <v>0</v>
      </c>
      <c r="E90" s="5"/>
    </row>
    <row r="91" spans="2:5" s="63" customFormat="1" ht="14.25">
      <c r="B91" s="67" t="s">
        <v>105</v>
      </c>
      <c r="D91" s="54">
        <f>'ÉF 4e trim.'!D91</f>
        <v>0</v>
      </c>
      <c r="E91" s="5"/>
    </row>
    <row r="92" spans="1:5" ht="15">
      <c r="A92" s="57" t="s">
        <v>43</v>
      </c>
      <c r="E92" s="3">
        <f>D90+D91</f>
        <v>0</v>
      </c>
    </row>
    <row r="94" ht="15">
      <c r="A94" s="57" t="s">
        <v>44</v>
      </c>
    </row>
    <row r="95" spans="2:4" ht="14.25">
      <c r="B95" s="67" t="s">
        <v>116</v>
      </c>
      <c r="D95" s="53">
        <f>'ÉF 1er trim.'!D95</f>
        <v>0</v>
      </c>
    </row>
    <row r="96" spans="2:5" ht="14.25">
      <c r="B96" s="3" t="s">
        <v>45</v>
      </c>
      <c r="D96" s="4">
        <f>E56</f>
        <v>0</v>
      </c>
      <c r="E96" s="5"/>
    </row>
    <row r="97" spans="1:5" ht="15">
      <c r="A97" s="57" t="s">
        <v>46</v>
      </c>
      <c r="E97" s="4">
        <f>SUM(D95:D96)</f>
        <v>0</v>
      </c>
    </row>
    <row r="98" ht="14.25">
      <c r="E98" s="5"/>
    </row>
    <row r="99" spans="1:5" ht="15.75" thickBot="1">
      <c r="A99" s="57" t="s">
        <v>47</v>
      </c>
      <c r="E99" s="61">
        <f>E88+E92+E97</f>
        <v>0</v>
      </c>
    </row>
    <row r="100" ht="15" thickTop="1"/>
  </sheetData>
  <sheetProtection/>
  <mergeCells count="9">
    <mergeCell ref="A59:E59"/>
    <mergeCell ref="A60:E60"/>
    <mergeCell ref="A61:E61"/>
    <mergeCell ref="A1:E1"/>
    <mergeCell ref="A2:E2"/>
    <mergeCell ref="A3:E3"/>
    <mergeCell ref="A48:E48"/>
    <mergeCell ref="A49:E49"/>
    <mergeCell ref="A50:E5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Routhier</dc:creator>
  <cp:keywords/>
  <dc:description/>
  <cp:lastModifiedBy>SADC Amiante - Projets</cp:lastModifiedBy>
  <cp:lastPrinted>2018-08-24T14:46:22Z</cp:lastPrinted>
  <dcterms:created xsi:type="dcterms:W3CDTF">2011-07-25T19:16:08Z</dcterms:created>
  <dcterms:modified xsi:type="dcterms:W3CDTF">2018-09-14T12:55:49Z</dcterms:modified>
  <cp:category/>
  <cp:version/>
  <cp:contentType/>
  <cp:contentStatus/>
</cp:coreProperties>
</file>